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showInkAnnotation="0" autoCompressPictures="0"/>
  <mc:AlternateContent xmlns:mc="http://schemas.openxmlformats.org/markup-compatibility/2006">
    <mc:Choice Requires="x15">
      <x15ac:absPath xmlns:x15ac="http://schemas.microsoft.com/office/spreadsheetml/2010/11/ac" url="/Users/huldrych/Documents/Schule/i) Spezialwoche/Spezialwoche 2024-25/"/>
    </mc:Choice>
  </mc:AlternateContent>
  <xr:revisionPtr revIDLastSave="0" documentId="13_ncr:1_{4F99305D-E1F2-A64E-8F9E-25FEBE1FB3AE}" xr6:coauthVersionLast="47" xr6:coauthVersionMax="47" xr10:uidLastSave="{00000000-0000-0000-0000-000000000000}"/>
  <bookViews>
    <workbookView xWindow="2140" yWindow="500" windowWidth="44500" windowHeight="28300" xr2:uid="{9F49C0DC-3BDB-ED41-A574-4548FE057C9F}"/>
  </bookViews>
  <sheets>
    <sheet name="Titelblatt" sheetId="2" r:id="rId1"/>
    <sheet name="Budget SuS" sheetId="1" r:id="rId2"/>
    <sheet name="Abrechnung SuS" sheetId="8" r:id="rId3"/>
    <sheet name="Wochenplanung" sheetId="5" r:id="rId4"/>
    <sheet name="Zusatzaufwand" sheetId="7" r:id="rId5"/>
  </sheets>
  <definedNames>
    <definedName name="Abrechnung_SuS">'Abrechnung SuS'!$C$23</definedName>
    <definedName name="Alternativtermin">Titelblatt!$F$11</definedName>
    <definedName name="AnzSuSBud">'Budget SuS'!$B$11</definedName>
    <definedName name="AnzSuSDef">'Abrechnung SuS'!$B$11</definedName>
    <definedName name="BeglN1">Titelblatt!$D$28</definedName>
    <definedName name="BeglN2">Titelblatt!$D$29</definedName>
    <definedName name="BeglN3">Titelblatt!$D$30</definedName>
    <definedName name="BeglV1">Titelblatt!$B$28</definedName>
    <definedName name="BeglV2">Titelblatt!$B$29</definedName>
    <definedName name="BeglV3">Titelblatt!$B$30</definedName>
    <definedName name="BeitrGW_II">'Budget SuS'!$G$30</definedName>
    <definedName name="BeitrGW_P">'Budget SuS'!$G$28</definedName>
    <definedName name="BeitrKP">'Budget SuS'!$G$32</definedName>
    <definedName name="BeitrMod">'Budget SuS'!$G$33</definedName>
    <definedName name="BeitrSR_2P">'Budget SuS'!$G$29</definedName>
    <definedName name="BeitrSW">'Budget SuS'!$G$31</definedName>
    <definedName name="Budget_SuS">'Budget SuS'!$C$23</definedName>
    <definedName name="ElternGW_P">'Budget SuS'!$I$28</definedName>
    <definedName name="ElternSR_P">'Budget SuS'!$I$29</definedName>
    <definedName name="NameLei">Titelblatt!$C$24</definedName>
    <definedName name="SpezWoJahr">Titelblatt!$A$3</definedName>
    <definedName name="Terminwahl">Titelblatt!$F$10</definedName>
    <definedName name="Version">Titelblatt!$A$4</definedName>
    <definedName name="VornLei">Titelblatt!$A$24</definedName>
    <definedName name="WoArt">Titelblatt!$F$9</definedName>
    <definedName name="WoBez">Titelblatt!$F$6</definedName>
    <definedName name="ZusatzLP">Titelblatt!$F$32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35" i="5" l="1"/>
  <c r="F35" i="5"/>
  <c r="L5" i="5"/>
  <c r="F5" i="5"/>
  <c r="C31" i="8"/>
  <c r="C32" i="8"/>
  <c r="C33" i="8"/>
  <c r="C34" i="8"/>
  <c r="C30" i="8"/>
  <c r="C16" i="1"/>
  <c r="F8" i="8" l="1"/>
  <c r="F5" i="8"/>
  <c r="F8" i="1"/>
  <c r="F5" i="1"/>
  <c r="C22" i="8" l="1"/>
  <c r="C21" i="8"/>
  <c r="C20" i="8"/>
  <c r="C19" i="8"/>
  <c r="C18" i="8"/>
  <c r="C17" i="8"/>
  <c r="C16" i="8"/>
  <c r="B23" i="8"/>
  <c r="C31" i="1"/>
  <c r="C30" i="1"/>
  <c r="B23" i="1"/>
  <c r="C22" i="1"/>
  <c r="C21" i="1"/>
  <c r="C20" i="1"/>
  <c r="C19" i="1"/>
  <c r="C18" i="1"/>
  <c r="C17" i="1"/>
  <c r="B9" i="8"/>
  <c r="B8" i="8"/>
  <c r="B7" i="8"/>
  <c r="B5" i="8"/>
  <c r="A2" i="8"/>
  <c r="B9" i="1"/>
  <c r="B8" i="1"/>
  <c r="B7" i="1"/>
  <c r="C23" i="1" l="1"/>
  <c r="C23" i="8"/>
  <c r="C28" i="8" s="1"/>
  <c r="C29" i="8" s="1"/>
  <c r="B29" i="8" s="1"/>
  <c r="C34" i="1"/>
  <c r="C33" i="1"/>
  <c r="C32" i="1"/>
  <c r="C28" i="1" l="1"/>
  <c r="C35" i="8"/>
  <c r="C38" i="8" s="1"/>
  <c r="B28" i="8"/>
  <c r="B35" i="8" s="1"/>
  <c r="B38" i="8" s="1"/>
  <c r="A2" i="1"/>
  <c r="B28" i="1" l="1"/>
  <c r="C29" i="1"/>
  <c r="B29" i="1" s="1"/>
  <c r="H2" i="1"/>
  <c r="D30" i="7"/>
  <c r="C33" i="7"/>
  <c r="C16" i="7"/>
  <c r="A3" i="7"/>
  <c r="C35" i="5"/>
  <c r="I35" i="5"/>
  <c r="I5" i="5"/>
  <c r="F33" i="5"/>
  <c r="L33" i="5"/>
  <c r="L3" i="5"/>
  <c r="F3" i="5"/>
  <c r="G35" i="5"/>
  <c r="A35" i="5"/>
  <c r="G5" i="5"/>
  <c r="A5" i="5"/>
  <c r="H39" i="5"/>
  <c r="I39" i="5" s="1"/>
  <c r="J39" i="5" s="1"/>
  <c r="K39" i="5" s="1"/>
  <c r="L39" i="5" s="1"/>
  <c r="M39" i="5" s="1"/>
  <c r="G32" i="5"/>
  <c r="F33" i="2"/>
  <c r="H9" i="5"/>
  <c r="I9" i="5" s="1"/>
  <c r="J9" i="5" s="1"/>
  <c r="K9" i="5" s="1"/>
  <c r="L9" i="5" s="1"/>
  <c r="M9" i="5" s="1"/>
  <c r="C5" i="5"/>
  <c r="G2" i="5"/>
  <c r="A32" i="5"/>
  <c r="E11" i="2"/>
  <c r="A2" i="5"/>
  <c r="B5" i="1"/>
  <c r="G30" i="2"/>
  <c r="B35" i="1" l="1"/>
  <c r="B38" i="1" s="1"/>
  <c r="C35" i="1"/>
  <c r="C38" i="1" s="1"/>
  <c r="A3" i="8"/>
  <c r="A4" i="7"/>
  <c r="A3" i="1"/>
  <c r="B3" i="5"/>
</calcChain>
</file>

<file path=xl/sharedStrings.xml><?xml version="1.0" encoding="utf-8"?>
<sst xmlns="http://schemas.openxmlformats.org/spreadsheetml/2006/main" count="252" uniqueCount="113">
  <si>
    <t>Allgemeine Angaben</t>
  </si>
  <si>
    <t>Wochenbezeichnung</t>
  </si>
  <si>
    <t>d) Leitung</t>
  </si>
  <si>
    <t>Vorname</t>
  </si>
  <si>
    <t>Name</t>
  </si>
  <si>
    <t>Zusätzlich mitwirkende Lehrpersonen</t>
  </si>
  <si>
    <t>1)</t>
  </si>
  <si>
    <t>2)</t>
  </si>
  <si>
    <t>3)</t>
  </si>
  <si>
    <t>Besteht Bedarf an zusätzlichen Lehrpersonen?</t>
  </si>
  <si>
    <t>(bitte wählen)</t>
  </si>
  <si>
    <t>e) Teilnehmer</t>
  </si>
  <si>
    <t>Gemeinschafts- oder Klassenprojektwoche</t>
  </si>
  <si>
    <t>Mindestanzahl:</t>
  </si>
  <si>
    <t>Maximalanzahl:</t>
  </si>
  <si>
    <t>Schwerpunktfachwoche:</t>
  </si>
  <si>
    <t>Schwerpunktfach:</t>
  </si>
  <si>
    <t>Anzahl SuS:</t>
  </si>
  <si>
    <t>(Eintrag)</t>
  </si>
  <si>
    <t>Pensum Total</t>
  </si>
  <si>
    <t>Bemerkungen:</t>
  </si>
  <si>
    <t>Leitung</t>
  </si>
  <si>
    <t>Total Ausgaben</t>
  </si>
  <si>
    <t>Bemerkungen</t>
  </si>
  <si>
    <t>Anzahl Schüler/-innen</t>
  </si>
  <si>
    <t>Einnahmen</t>
  </si>
  <si>
    <t>Klassenkasse</t>
  </si>
  <si>
    <t>SuS-Beiträge</t>
  </si>
  <si>
    <t>Total Einnahmen</t>
  </si>
  <si>
    <t>Saldo</t>
  </si>
  <si>
    <t>a) Wochenart, Termin</t>
  </si>
  <si>
    <t>Termin:</t>
  </si>
  <si>
    <t>Mittag</t>
  </si>
  <si>
    <t>Abends</t>
  </si>
  <si>
    <t>Montag</t>
  </si>
  <si>
    <t>Dienstag</t>
  </si>
  <si>
    <t>Mittwoch</t>
  </si>
  <si>
    <t>Donnerstag</t>
  </si>
  <si>
    <t>Freitag</t>
  </si>
  <si>
    <t>Tag 1</t>
  </si>
  <si>
    <t>Tag 2</t>
  </si>
  <si>
    <t>Tag 3</t>
  </si>
  <si>
    <t>Tag 4</t>
  </si>
  <si>
    <t>Tag 5</t>
  </si>
  <si>
    <t>Tag 6</t>
  </si>
  <si>
    <t>Tag 7</t>
  </si>
  <si>
    <r>
      <t xml:space="preserve">Wochenplanung (KP) – </t>
    </r>
    <r>
      <rPr>
        <b/>
        <sz val="11"/>
        <color theme="1"/>
        <rFont val="Frutiger LT Com 55 Roman"/>
        <family val="2"/>
      </rPr>
      <t>Entwurf</t>
    </r>
  </si>
  <si>
    <t>(Datum eintragen)</t>
  </si>
  <si>
    <t>Essen in der Mensa?</t>
  </si>
  <si>
    <t>Abrechnung</t>
  </si>
  <si>
    <t>Für die Abrechnung</t>
  </si>
  <si>
    <t>Ort, Datum, Unterschrift:</t>
  </si>
  <si>
    <r>
      <t xml:space="preserve">Wochenplanung (KP) – </t>
    </r>
    <r>
      <rPr>
        <b/>
        <sz val="11"/>
        <color theme="1"/>
        <rFont val="Frutiger LT Com 55 Roman"/>
        <family val="2"/>
      </rPr>
      <t>def. Fassung</t>
    </r>
  </si>
  <si>
    <t>SW</t>
  </si>
  <si>
    <t>KP</t>
  </si>
  <si>
    <t>Antrag auf Zusatzentschädigung</t>
  </si>
  <si>
    <t>Vorbereitungsaufwand</t>
  </si>
  <si>
    <t>Durchführungsaufwand</t>
  </si>
  <si>
    <t>Nachbearbeitung</t>
  </si>
  <si>
    <t>Ort, Datum, Unterschrift Lehrkraft:</t>
  </si>
  <si>
    <t>Antrag</t>
  </si>
  <si>
    <t>Effektiver Aufwand</t>
  </si>
  <si>
    <t>eingesehen:</t>
  </si>
  <si>
    <t>(Wichtig: Es ist die gesamte während der Spezialwoche geleistete Arbeitszeit einzusetzen!)</t>
  </si>
  <si>
    <t>U. Trautweiler</t>
  </si>
  <si>
    <t>Bitte alle Quittungen beilegen! Dieses Formular kann nicht elektronisch eingereicht werden.</t>
  </si>
  <si>
    <t>Dieser ausserordentliche Antrag muss vor der Spezialwoche mit dem Zuständigen für die Spezialwoche vorbesprochen und bewilligt sein. Lehrkräfte mit einem Vollpensum haben keinen Anspruch auf zusätzliche Entschädigung. Lehrkräfte mit einem Teilpensum können einen begründeten Anspruch nur auf höchstens die Differenz zu einem 100%-Pensum geltend machen.</t>
  </si>
  <si>
    <t>*</t>
  </si>
  <si>
    <r>
      <t>*</t>
    </r>
    <r>
      <rPr>
        <sz val="8"/>
        <color rgb="FFFF0000"/>
        <rFont val="Frutiger LT Com 55 Roman"/>
        <family val="2"/>
      </rPr>
      <t>(evtl.)</t>
    </r>
  </si>
  <si>
    <r>
      <t>Vorname</t>
    </r>
    <r>
      <rPr>
        <sz val="11"/>
        <color rgb="FFFF0000"/>
        <rFont val="Frutiger LT Com 55 Roman"/>
        <family val="2"/>
      </rPr>
      <t>*</t>
    </r>
  </si>
  <si>
    <r>
      <t>Name</t>
    </r>
    <r>
      <rPr>
        <sz val="11"/>
        <color rgb="FFFF0000"/>
        <rFont val="Frutiger LT Com 55 Roman"/>
        <family val="2"/>
      </rPr>
      <t>*</t>
    </r>
  </si>
  <si>
    <t>(Std dezimal, nur Zahl eingeben)</t>
  </si>
  <si>
    <r>
      <t>Pensum</t>
    </r>
    <r>
      <rPr>
        <b/>
        <sz val="11"/>
        <color rgb="FFFF0000"/>
        <rFont val="Frutiger LT Com 55 Roman"/>
        <family val="2"/>
      </rPr>
      <t>*</t>
    </r>
    <r>
      <rPr>
        <sz val="8"/>
        <color theme="1"/>
        <rFont val="Frutiger LT Com 55 Roman"/>
        <family val="2"/>
      </rPr>
      <t xml:space="preserve"> (in %, nur Zahl eingeben)</t>
    </r>
  </si>
  <si>
    <r>
      <t>Pensum</t>
    </r>
    <r>
      <rPr>
        <sz val="8"/>
        <color theme="1"/>
        <rFont val="Frutiger LT Com 55 Roman"/>
        <family val="2"/>
      </rPr>
      <t xml:space="preserve"> (in %, nur Zahl eingeben)</t>
    </r>
  </si>
  <si>
    <t>…</t>
  </si>
  <si>
    <t>Total Aufwand</t>
  </si>
  <si>
    <t>(Eintrag - carpe diem…)</t>
  </si>
  <si>
    <t>Budget</t>
  </si>
  <si>
    <t>(Termin: KW 35)</t>
  </si>
  <si>
    <t>(Termin: KW 44)</t>
  </si>
  <si>
    <t>Art der Ausgaben</t>
  </si>
  <si>
    <t>Name:</t>
  </si>
  <si>
    <t>b) Modultitel (für Modulwochen)</t>
  </si>
  <si>
    <t>c) Kurzbeschrieb (für Modul-, Schwerpunktfach- und Klassenprojektwochen)</t>
  </si>
  <si>
    <t>regulärer Termin</t>
  </si>
  <si>
    <r>
      <t xml:space="preserve">Wochenplanung (GW, Modul, SW) – </t>
    </r>
    <r>
      <rPr>
        <b/>
        <sz val="11"/>
        <color theme="1"/>
        <rFont val="Frutiger LT Com 55 Roman"/>
        <family val="2"/>
      </rPr>
      <t>Entwurf</t>
    </r>
  </si>
  <si>
    <t>(Modul: Mindestanzahl eintragen)</t>
  </si>
  <si>
    <t>Spezialwoche 2024/25</t>
  </si>
  <si>
    <t>Elternbeitrag Sek P</t>
  </si>
  <si>
    <t>Schulbeitrag</t>
  </si>
  <si>
    <t>Total</t>
  </si>
  <si>
    <t>Pro SuS</t>
  </si>
  <si>
    <t>Beiträge 2024</t>
  </si>
  <si>
    <t>Schule</t>
  </si>
  <si>
    <t>Eltern Sek P</t>
  </si>
  <si>
    <t>Wochenart</t>
  </si>
  <si>
    <t>Begleitung</t>
  </si>
  <si>
    <t>Kosten Schüler/innen</t>
  </si>
  <si>
    <t>Art der Einnahmen</t>
  </si>
  <si>
    <t>Bitte beachten: Bezüglich der Spesen für die Lehrkräfte gibt der aktuelle Leitfaden Auskunft.
Allf. Referentenhonorare werden ausschliesslich durch die TeilnehmerInnen beglichen.</t>
  </si>
  <si>
    <t>max.</t>
  </si>
  <si>
    <t>* die ersten 40 Franken übernimmt die Schule, anschliessend werden die Kosten geteilt.</t>
  </si>
  <si>
    <t>Modul</t>
  </si>
  <si>
    <t>Effektive Teilnehmerzahl</t>
  </si>
  <si>
    <t>analog Exkursionen</t>
  </si>
  <si>
    <t>GW 1. Gym/FMS</t>
  </si>
  <si>
    <t>SR 2. Sek P</t>
  </si>
  <si>
    <t>SR 2. Gym</t>
  </si>
  <si>
    <t>GW 1. Sek P</t>
  </si>
  <si>
    <t xml:space="preserve"> *  max.</t>
  </si>
  <si>
    <t>(bitte eintragen)</t>
  </si>
  <si>
    <t>Bsp: GW P23a; Modul; SF BCP; KP G21aM</t>
  </si>
  <si>
    <t>(Fsg 04.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</si>
</sst>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quot; Fr.&quot;"/>
    <numFmt numFmtId="165" formatCode="&quot;Schulbeitrag p/S: &quot;0.00&quot; Fr.&quot;"/>
    <numFmt numFmtId="166" formatCode="dd/mm/yy;@"/>
    <numFmt numFmtId="167" formatCode="0.0#&quot; Std&quot;"/>
    <numFmt numFmtId="168" formatCode="0.0#&quot; %&quot;"/>
    <numFmt numFmtId="169" formatCode="[$-807]d/\ mmmm\ yyyy;@"/>
    <numFmt numFmtId="170" formatCode="#,##0.00&quot; Fr.&quot;"/>
  </numFmts>
  <fonts count="40">
    <font>
      <sz val="12"/>
      <color theme="1"/>
      <name val="Calibri"/>
      <family val="2"/>
      <scheme val="minor"/>
    </font>
    <font>
      <sz val="8"/>
      <name val="Calibri"/>
      <family val="2"/>
      <scheme val="minor"/>
    </font>
    <font>
      <sz val="12"/>
      <color theme="1"/>
      <name val="Frutiger LT Com 55 Roman"/>
      <family val="2"/>
    </font>
    <font>
      <sz val="11"/>
      <color theme="1"/>
      <name val="Frutiger LT Com 55 Roman"/>
      <family val="2"/>
    </font>
    <font>
      <b/>
      <sz val="11"/>
      <color theme="1"/>
      <name val="Frutiger LT Com 55 Roman"/>
      <family val="2"/>
    </font>
    <font>
      <u/>
      <sz val="12"/>
      <color theme="10"/>
      <name val="Calibri"/>
      <family val="2"/>
      <scheme val="minor"/>
    </font>
    <font>
      <u/>
      <sz val="12"/>
      <color theme="11"/>
      <name val="Calibri"/>
      <family val="2"/>
      <scheme val="minor"/>
    </font>
    <font>
      <sz val="9"/>
      <color theme="1"/>
      <name val="Frutiger LT Com 55 Roman"/>
      <family val="2"/>
    </font>
    <font>
      <sz val="10"/>
      <color theme="1"/>
      <name val="Frutiger LT Com 55 Roman"/>
      <family val="2"/>
    </font>
    <font>
      <i/>
      <sz val="10"/>
      <color theme="1"/>
      <name val="Frutiger LT Com 55 Roman"/>
      <family val="2"/>
    </font>
    <font>
      <i/>
      <sz val="10"/>
      <color theme="1"/>
      <name val="Calibri"/>
      <family val="2"/>
      <scheme val="minor"/>
    </font>
    <font>
      <sz val="8"/>
      <color theme="1"/>
      <name val="Frutiger LT Com 55 Roman"/>
      <family val="2"/>
    </font>
    <font>
      <i/>
      <sz val="10"/>
      <color rgb="FF000000"/>
      <name val="Frutiger LT Com 55 Roman"/>
      <family val="2"/>
    </font>
    <font>
      <i/>
      <sz val="9"/>
      <color theme="1"/>
      <name val="Frutiger LT Com 55 Roman"/>
      <family val="2"/>
    </font>
    <font>
      <b/>
      <i/>
      <sz val="10"/>
      <color theme="1"/>
      <name val="Frutiger LT Com 55 Roman"/>
      <family val="2"/>
    </font>
    <font>
      <sz val="10"/>
      <color theme="1"/>
      <name val="Calibri"/>
      <family val="2"/>
      <scheme val="minor"/>
    </font>
    <font>
      <sz val="11"/>
      <color rgb="FFFF0000"/>
      <name val="Frutiger LT Com 55 Roman"/>
      <family val="2"/>
    </font>
    <font>
      <b/>
      <sz val="11"/>
      <color rgb="FFFF0000"/>
      <name val="Frutiger LT Com 55 Roman"/>
      <family val="2"/>
    </font>
    <font>
      <sz val="8"/>
      <color rgb="FFFF0000"/>
      <name val="Frutiger LT Com 55 Roman"/>
      <family val="2"/>
    </font>
    <font>
      <b/>
      <sz val="11"/>
      <color theme="1"/>
      <name val="Frutiger LT Com 55 Roman"/>
      <family val="2"/>
    </font>
    <font>
      <sz val="8.5"/>
      <color theme="1"/>
      <name val="Frutiger LT Com 55 Roman"/>
      <family val="2"/>
    </font>
    <font>
      <b/>
      <i/>
      <sz val="10"/>
      <color theme="1"/>
      <name val="Frutiger LT Com 55 Roman"/>
      <family val="2"/>
    </font>
    <font>
      <i/>
      <sz val="10"/>
      <color theme="1"/>
      <name val="Frutiger LT Com 55 Roman"/>
      <family val="2"/>
    </font>
    <font>
      <i/>
      <sz val="11"/>
      <color theme="1"/>
      <name val="Frutiger LT Com 55 Roman"/>
      <family val="2"/>
    </font>
    <font>
      <sz val="11"/>
      <color theme="1"/>
      <name val="Frutiger LT Com 55 Roman"/>
      <family val="2"/>
    </font>
    <font>
      <b/>
      <sz val="10"/>
      <color theme="1"/>
      <name val="Frutiger LT Com 55 Roman"/>
      <family val="2"/>
    </font>
    <font>
      <sz val="10"/>
      <color theme="1"/>
      <name val="Frutiger LT Com 55 Roman"/>
      <family val="2"/>
    </font>
    <font>
      <sz val="12"/>
      <color theme="1"/>
      <name val="Frutiger LT Com 55 Roman"/>
      <family val="2"/>
    </font>
    <font>
      <i/>
      <sz val="9"/>
      <color theme="1"/>
      <name val="Frutiger LT Com 55 Roman"/>
      <family val="2"/>
    </font>
    <font>
      <b/>
      <sz val="12"/>
      <color theme="1"/>
      <name val="Frutiger LT Com 55 Roman"/>
      <family val="2"/>
    </font>
    <font>
      <i/>
      <sz val="8"/>
      <color theme="1"/>
      <name val="Frutiger LT Com 55 Roman"/>
      <family val="2"/>
    </font>
    <font>
      <sz val="12"/>
      <color theme="1"/>
      <name val="Calibri"/>
      <family val="2"/>
      <scheme val="minor"/>
    </font>
    <font>
      <b/>
      <sz val="8.5"/>
      <name val="Frutiger LT Com 55 Roman"/>
      <family val="2"/>
    </font>
    <font>
      <i/>
      <sz val="8.5"/>
      <name val="Frutiger LT Com 55 Roman"/>
      <family val="2"/>
    </font>
    <font>
      <sz val="8.5"/>
      <name val="Frutiger LT Com 55 Roman"/>
      <family val="2"/>
    </font>
    <font>
      <sz val="10"/>
      <color theme="1"/>
      <name val="Frutiger LT Com 55 Roman"/>
    </font>
    <font>
      <b/>
      <i/>
      <sz val="10"/>
      <color theme="1"/>
      <name val="Frutiger LT Com 55 Roman"/>
    </font>
    <font>
      <i/>
      <sz val="10"/>
      <color theme="1"/>
      <name val="Frutiger LT Com 55 Roman"/>
    </font>
    <font>
      <b/>
      <sz val="10"/>
      <color theme="1"/>
      <name val="Frutiger LT Com 55 Roman"/>
    </font>
    <font>
      <i/>
      <sz val="9"/>
      <color theme="1"/>
      <name val="Frutiger LT Com 55 Roman"/>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rgb="FF000000"/>
      </bottom>
      <diagonal/>
    </border>
  </borders>
  <cellStyleXfs count="14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31" fillId="0" borderId="0" applyFont="0" applyFill="0" applyBorder="0" applyAlignment="0" applyProtection="0"/>
  </cellStyleXfs>
  <cellXfs count="191">
    <xf numFmtId="0" fontId="0" fillId="0" borderId="0" xfId="0"/>
    <xf numFmtId="0" fontId="2" fillId="0" borderId="0" xfId="0" applyFont="1"/>
    <xf numFmtId="0" fontId="3" fillId="0" borderId="0" xfId="0" applyFont="1"/>
    <xf numFmtId="0" fontId="3" fillId="0" borderId="0" xfId="0" applyFont="1" applyAlignment="1">
      <alignment vertical="top"/>
    </xf>
    <xf numFmtId="0" fontId="4" fillId="0" borderId="0" xfId="0" applyFont="1" applyAlignment="1">
      <alignment vertical="top"/>
    </xf>
    <xf numFmtId="0" fontId="4" fillId="0" borderId="0" xfId="0" applyFont="1" applyAlignment="1">
      <alignment horizontal="center" vertical="top"/>
    </xf>
    <xf numFmtId="0" fontId="2" fillId="0" borderId="0" xfId="0" applyFont="1" applyAlignment="1">
      <alignment vertical="top"/>
    </xf>
    <xf numFmtId="0" fontId="4" fillId="0" borderId="0" xfId="0" applyFont="1" applyAlignment="1">
      <alignment vertical="center"/>
    </xf>
    <xf numFmtId="166" fontId="9" fillId="0" borderId="1" xfId="0" applyNumberFormat="1" applyFont="1" applyBorder="1" applyAlignment="1">
      <alignment horizontal="center" vertical="center"/>
    </xf>
    <xf numFmtId="20" fontId="4" fillId="0" borderId="0" xfId="0" applyNumberFormat="1" applyFont="1" applyAlignment="1">
      <alignment horizontal="right" vertical="center"/>
    </xf>
    <xf numFmtId="0" fontId="4" fillId="0" borderId="0" xfId="0" applyFont="1" applyAlignment="1">
      <alignment horizontal="right" vertical="center"/>
    </xf>
    <xf numFmtId="0" fontId="13" fillId="0" borderId="14" xfId="0" applyFont="1" applyBorder="1" applyAlignment="1">
      <alignment horizontal="center" vertical="center"/>
    </xf>
    <xf numFmtId="0" fontId="2" fillId="0" borderId="13" xfId="0" applyFont="1" applyBorder="1" applyAlignment="1">
      <alignment vertical="center"/>
    </xf>
    <xf numFmtId="0" fontId="9" fillId="0" borderId="1" xfId="0" applyFont="1" applyBorder="1" applyAlignment="1" applyProtection="1">
      <alignment horizontal="right" vertical="center"/>
      <protection locked="0"/>
    </xf>
    <xf numFmtId="166" fontId="9" fillId="0" borderId="1" xfId="0" applyNumberFormat="1" applyFont="1" applyBorder="1" applyAlignment="1" applyProtection="1">
      <alignment horizontal="center" vertical="center"/>
      <protection locked="0"/>
    </xf>
    <xf numFmtId="0" fontId="7" fillId="0" borderId="0" xfId="0" applyFont="1" applyAlignment="1">
      <alignment vertical="top"/>
    </xf>
    <xf numFmtId="0" fontId="0" fillId="0" borderId="0" xfId="0" applyAlignment="1">
      <alignment vertical="top"/>
    </xf>
    <xf numFmtId="0" fontId="9" fillId="0" borderId="15" xfId="0" applyFont="1" applyBorder="1" applyAlignment="1" applyProtection="1">
      <alignment horizontal="center" vertical="center"/>
      <protection locked="0"/>
    </xf>
    <xf numFmtId="0" fontId="3" fillId="0" borderId="0" xfId="0" applyFont="1" applyAlignment="1">
      <alignment vertical="center"/>
    </xf>
    <xf numFmtId="0" fontId="0" fillId="0" borderId="0" xfId="0" applyAlignment="1">
      <alignment vertical="center"/>
    </xf>
    <xf numFmtId="0" fontId="11" fillId="0" borderId="0" xfId="0" applyFont="1" applyAlignment="1">
      <alignment horizontal="right" vertical="center"/>
    </xf>
    <xf numFmtId="0" fontId="3" fillId="0" borderId="0" xfId="0" applyFont="1" applyAlignment="1">
      <alignment horizontal="left" vertical="top"/>
    </xf>
    <xf numFmtId="0" fontId="3" fillId="0" borderId="0" xfId="0" applyFont="1" applyAlignment="1">
      <alignment horizontal="right" vertical="top"/>
    </xf>
    <xf numFmtId="0" fontId="3" fillId="0" borderId="0" xfId="0" applyFont="1" applyAlignment="1">
      <alignment horizontal="right" vertical="center"/>
    </xf>
    <xf numFmtId="0" fontId="8" fillId="0" borderId="0" xfId="0" applyFont="1" applyAlignment="1">
      <alignment vertical="top"/>
    </xf>
    <xf numFmtId="0" fontId="3" fillId="0" borderId="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0" xfId="0" applyFont="1" applyAlignment="1">
      <alignment horizontal="right" vertical="top"/>
    </xf>
    <xf numFmtId="0" fontId="4" fillId="0" borderId="0" xfId="0" applyFont="1"/>
    <xf numFmtId="0" fontId="13" fillId="0" borderId="0" xfId="0" applyFont="1"/>
    <xf numFmtId="0" fontId="8" fillId="0" borderId="0" xfId="0" applyFont="1"/>
    <xf numFmtId="167" fontId="4" fillId="0" borderId="1" xfId="0" applyNumberFormat="1" applyFont="1" applyBorder="1"/>
    <xf numFmtId="167" fontId="3" fillId="0" borderId="1" xfId="0" applyNumberFormat="1" applyFont="1" applyBorder="1" applyProtection="1">
      <protection locked="0"/>
    </xf>
    <xf numFmtId="0" fontId="17" fillId="0" borderId="0" xfId="0" applyFont="1" applyAlignment="1">
      <alignment vertical="top"/>
    </xf>
    <xf numFmtId="0" fontId="11" fillId="0" borderId="0" xfId="0" applyFont="1"/>
    <xf numFmtId="168" fontId="9" fillId="0" borderId="1" xfId="0" applyNumberFormat="1" applyFont="1" applyBorder="1" applyAlignment="1" applyProtection="1">
      <alignment horizontal="right" vertical="center"/>
      <protection locked="0"/>
    </xf>
    <xf numFmtId="168" fontId="4" fillId="0" borderId="1" xfId="0" applyNumberFormat="1" applyFont="1" applyBorder="1" applyAlignment="1">
      <alignment vertical="center"/>
    </xf>
    <xf numFmtId="0" fontId="3" fillId="0" borderId="0" xfId="0" applyFont="1" applyAlignment="1">
      <alignment horizontal="center" vertical="center"/>
    </xf>
    <xf numFmtId="170" fontId="25" fillId="2" borderId="1" xfId="0" applyNumberFormat="1" applyFont="1" applyFill="1" applyBorder="1" applyAlignment="1">
      <alignment vertical="center"/>
    </xf>
    <xf numFmtId="170" fontId="9" fillId="2" borderId="1" xfId="0" applyNumberFormat="1" applyFont="1" applyFill="1" applyBorder="1" applyAlignment="1">
      <alignment vertical="center"/>
    </xf>
    <xf numFmtId="0" fontId="25" fillId="2" borderId="1" xfId="0" applyFont="1" applyFill="1" applyBorder="1" applyAlignment="1">
      <alignment vertical="center"/>
    </xf>
    <xf numFmtId="0" fontId="19" fillId="2" borderId="2" xfId="0" applyFont="1" applyFill="1" applyBorder="1" applyAlignment="1">
      <alignment vertical="center"/>
    </xf>
    <xf numFmtId="0" fontId="8" fillId="2" borderId="1" xfId="0" applyFont="1" applyFill="1" applyBorder="1" applyAlignment="1">
      <alignment vertical="center"/>
    </xf>
    <xf numFmtId="170" fontId="14" fillId="2" borderId="1" xfId="0" applyNumberFormat="1" applyFont="1" applyFill="1" applyBorder="1" applyAlignment="1">
      <alignment vertical="center"/>
    </xf>
    <xf numFmtId="165" fontId="25" fillId="2" borderId="1" xfId="0" applyNumberFormat="1" applyFont="1" applyFill="1" applyBorder="1" applyAlignment="1">
      <alignment vertical="center" shrinkToFit="1"/>
    </xf>
    <xf numFmtId="0" fontId="3" fillId="0" borderId="11" xfId="0" applyFont="1" applyBorder="1" applyAlignment="1" applyProtection="1">
      <alignment vertical="top"/>
      <protection locked="0"/>
    </xf>
    <xf numFmtId="0" fontId="8" fillId="0" borderId="0" xfId="0" applyFont="1" applyAlignment="1">
      <alignment vertical="center"/>
    </xf>
    <xf numFmtId="0" fontId="24" fillId="0" borderId="0" xfId="0" applyFont="1" applyAlignment="1">
      <alignment vertical="center"/>
    </xf>
    <xf numFmtId="0" fontId="2" fillId="0" borderId="0" xfId="0" applyFont="1" applyAlignment="1">
      <alignment vertical="center"/>
    </xf>
    <xf numFmtId="0" fontId="24" fillId="0" borderId="0" xfId="0" applyFont="1" applyAlignment="1">
      <alignment horizontal="right" vertical="center"/>
    </xf>
    <xf numFmtId="0" fontId="27" fillId="0" borderId="0" xfId="0" applyFont="1" applyAlignment="1">
      <alignment vertical="center"/>
    </xf>
    <xf numFmtId="0" fontId="25" fillId="0" borderId="0" xfId="0" applyFont="1" applyAlignment="1">
      <alignment vertical="center"/>
    </xf>
    <xf numFmtId="0" fontId="8" fillId="0" borderId="0" xfId="0" applyFont="1" applyAlignment="1">
      <alignment horizontal="right" vertical="center"/>
    </xf>
    <xf numFmtId="0" fontId="8" fillId="0" borderId="1" xfId="0" applyFont="1" applyBorder="1" applyAlignment="1" applyProtection="1">
      <alignment vertical="center"/>
      <protection locked="0"/>
    </xf>
    <xf numFmtId="0" fontId="27" fillId="0" borderId="0" xfId="0" applyFont="1" applyAlignment="1">
      <alignment horizontal="right" vertical="center"/>
    </xf>
    <xf numFmtId="0" fontId="9" fillId="0" borderId="0" xfId="0" applyFont="1" applyAlignment="1">
      <alignment vertical="center"/>
    </xf>
    <xf numFmtId="0" fontId="22" fillId="0" borderId="0" xfId="0" applyFont="1" applyAlignment="1">
      <alignment horizontal="right" vertical="center"/>
    </xf>
    <xf numFmtId="170" fontId="9" fillId="0" borderId="1" xfId="0" applyNumberFormat="1" applyFont="1" applyBorder="1" applyAlignment="1" applyProtection="1">
      <alignment vertical="center"/>
      <protection locked="0"/>
    </xf>
    <xf numFmtId="170" fontId="9" fillId="0" borderId="1" xfId="0" applyNumberFormat="1" applyFont="1" applyBorder="1" applyAlignment="1">
      <alignment vertical="center"/>
    </xf>
    <xf numFmtId="0" fontId="26" fillId="0" borderId="1" xfId="0" applyFont="1" applyBorder="1" applyAlignment="1" applyProtection="1">
      <alignment vertical="center"/>
      <protection locked="0"/>
    </xf>
    <xf numFmtId="0" fontId="26" fillId="0" borderId="1" xfId="0" applyFont="1" applyBorder="1" applyAlignment="1" applyProtection="1">
      <alignment horizontal="left" vertical="center"/>
      <protection locked="0"/>
    </xf>
    <xf numFmtId="0" fontId="22" fillId="0" borderId="1" xfId="0" applyFont="1" applyBorder="1" applyAlignment="1" applyProtection="1">
      <alignment horizontal="left" vertical="center"/>
      <protection locked="0"/>
    </xf>
    <xf numFmtId="0" fontId="19" fillId="0" borderId="0" xfId="0" applyFont="1" applyAlignment="1">
      <alignment vertical="center"/>
    </xf>
    <xf numFmtId="0" fontId="33" fillId="0" borderId="11" xfId="0" applyFont="1" applyBorder="1" applyAlignment="1">
      <alignment vertical="center"/>
    </xf>
    <xf numFmtId="0" fontId="34" fillId="0" borderId="6" xfId="0" applyFont="1" applyBorder="1" applyAlignment="1">
      <alignment vertical="center"/>
    </xf>
    <xf numFmtId="0" fontId="34" fillId="0" borderId="6" xfId="0" applyFont="1" applyBorder="1" applyAlignment="1">
      <alignment horizontal="right" vertical="center"/>
    </xf>
    <xf numFmtId="164" fontId="34" fillId="0" borderId="6" xfId="0" applyNumberFormat="1" applyFont="1" applyBorder="1" applyAlignment="1">
      <alignment vertical="center"/>
    </xf>
    <xf numFmtId="164" fontId="34" fillId="0" borderId="6" xfId="0" applyNumberFormat="1" applyFont="1" applyBorder="1" applyAlignment="1">
      <alignment horizontal="right" vertical="center"/>
    </xf>
    <xf numFmtId="0" fontId="20" fillId="0" borderId="11" xfId="0" applyFont="1" applyBorder="1" applyAlignment="1">
      <alignment vertical="center"/>
    </xf>
    <xf numFmtId="0" fontId="34" fillId="0" borderId="11" xfId="0" applyFont="1" applyBorder="1" applyAlignment="1">
      <alignment horizontal="right" vertical="center"/>
    </xf>
    <xf numFmtId="164" fontId="34" fillId="0" borderId="11" xfId="0" applyNumberFormat="1" applyFont="1" applyBorder="1" applyAlignment="1">
      <alignment vertical="center"/>
    </xf>
    <xf numFmtId="164" fontId="34" fillId="0" borderId="11" xfId="0" applyNumberFormat="1" applyFont="1" applyBorder="1" applyAlignment="1">
      <alignment horizontal="right" vertical="center"/>
    </xf>
    <xf numFmtId="170" fontId="22" fillId="0" borderId="1" xfId="0" applyNumberFormat="1" applyFont="1" applyBorder="1" applyAlignment="1" applyProtection="1">
      <alignment vertical="center"/>
      <protection locked="0"/>
    </xf>
    <xf numFmtId="164" fontId="20" fillId="0" borderId="0" xfId="0" applyNumberFormat="1" applyFont="1" applyAlignment="1">
      <alignment vertical="center"/>
    </xf>
    <xf numFmtId="0" fontId="20" fillId="0" borderId="0" xfId="0" applyFont="1" applyAlignment="1">
      <alignment horizontal="right" vertical="center"/>
    </xf>
    <xf numFmtId="0" fontId="20" fillId="0" borderId="0" xfId="0" applyFont="1" applyAlignment="1">
      <alignment vertical="center"/>
    </xf>
    <xf numFmtId="0" fontId="20" fillId="0" borderId="11" xfId="0" applyFont="1" applyBorder="1" applyAlignment="1">
      <alignment horizontal="right" vertical="center"/>
    </xf>
    <xf numFmtId="164" fontId="20" fillId="0" borderId="11" xfId="0" applyNumberFormat="1" applyFont="1" applyBorder="1" applyAlignment="1">
      <alignment vertical="center"/>
    </xf>
    <xf numFmtId="0" fontId="20" fillId="0" borderId="6" xfId="0" applyFont="1" applyBorder="1" applyAlignment="1">
      <alignment vertical="center"/>
    </xf>
    <xf numFmtId="0" fontId="20" fillId="0" borderId="6" xfId="0" applyFont="1" applyBorder="1" applyAlignment="1">
      <alignment horizontal="right" vertical="center"/>
    </xf>
    <xf numFmtId="12" fontId="20" fillId="0" borderId="6" xfId="143" applyNumberFormat="1" applyFont="1" applyFill="1" applyBorder="1" applyAlignment="1" applyProtection="1">
      <alignment horizontal="center" vertical="center"/>
    </xf>
    <xf numFmtId="12" fontId="20" fillId="0" borderId="11" xfId="143" applyNumberFormat="1" applyFont="1" applyFill="1" applyBorder="1" applyAlignment="1" applyProtection="1">
      <alignment horizontal="center" vertical="center"/>
    </xf>
    <xf numFmtId="0" fontId="7" fillId="0" borderId="0" xfId="0" applyFont="1" applyAlignment="1">
      <alignment horizontal="left" vertical="center" wrapText="1"/>
    </xf>
    <xf numFmtId="0" fontId="9" fillId="2" borderId="1" xfId="0" applyFont="1" applyFill="1" applyBorder="1" applyAlignment="1">
      <alignment vertical="center"/>
    </xf>
    <xf numFmtId="0" fontId="22" fillId="2" borderId="1" xfId="0" applyFont="1" applyFill="1" applyBorder="1" applyAlignment="1">
      <alignment horizontal="right" vertical="center"/>
    </xf>
    <xf numFmtId="0" fontId="8" fillId="0" borderId="0" xfId="0" applyFont="1" applyAlignment="1">
      <alignment horizontal="left" vertical="center"/>
    </xf>
    <xf numFmtId="0" fontId="9" fillId="0" borderId="0" xfId="0" applyFont="1" applyAlignment="1" applyProtection="1">
      <alignment horizontal="left" vertical="top" wrapText="1" shrinkToFit="1"/>
      <protection locked="0"/>
    </xf>
    <xf numFmtId="0" fontId="3" fillId="0" borderId="4" xfId="0" applyFont="1" applyBorder="1" applyAlignment="1">
      <alignment vertical="center"/>
    </xf>
    <xf numFmtId="0" fontId="22" fillId="0" borderId="4" xfId="0" applyFont="1" applyBorder="1" applyAlignment="1" applyProtection="1">
      <alignment horizontal="right" vertical="center"/>
      <protection locked="0"/>
    </xf>
    <xf numFmtId="0" fontId="3" fillId="0" borderId="8" xfId="0" applyFont="1" applyBorder="1" applyAlignment="1">
      <alignment vertical="center"/>
    </xf>
    <xf numFmtId="0" fontId="35" fillId="0" borderId="0" xfId="0" applyFont="1" applyAlignment="1">
      <alignment horizontal="left" vertical="center"/>
    </xf>
    <xf numFmtId="0" fontId="35" fillId="0" borderId="0" xfId="0" applyFont="1" applyAlignment="1">
      <alignment horizontal="left" vertical="top"/>
    </xf>
    <xf numFmtId="0" fontId="38" fillId="0" borderId="0" xfId="0" applyFont="1" applyAlignment="1">
      <alignment vertical="center"/>
    </xf>
    <xf numFmtId="0" fontId="37" fillId="0" borderId="0" xfId="0" applyFont="1" applyAlignment="1">
      <alignment vertical="center"/>
    </xf>
    <xf numFmtId="0" fontId="39" fillId="0" borderId="0" xfId="0" applyFont="1" applyAlignment="1">
      <alignment vertical="center"/>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21" fillId="0" borderId="2"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10" fillId="0" borderId="4" xfId="0" applyFont="1" applyBorder="1" applyAlignment="1" applyProtection="1">
      <alignment vertical="center"/>
      <protection locked="0"/>
    </xf>
    <xf numFmtId="0" fontId="9" fillId="0" borderId="2" xfId="0" applyFont="1" applyBorder="1" applyAlignment="1" applyProtection="1">
      <alignment vertical="center"/>
      <protection locked="0"/>
    </xf>
    <xf numFmtId="0" fontId="14" fillId="0" borderId="0" xfId="0" applyFont="1" applyAlignment="1" applyProtection="1">
      <alignment vertical="top"/>
      <protection locked="0"/>
    </xf>
    <xf numFmtId="0" fontId="25" fillId="0" borderId="0" xfId="0" applyFont="1" applyAlignment="1" applyProtection="1">
      <alignment vertical="top"/>
      <protection locked="0"/>
    </xf>
    <xf numFmtId="14" fontId="14" fillId="0" borderId="2" xfId="0" applyNumberFormat="1"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23" fillId="0" borderId="2" xfId="0" applyFont="1" applyBorder="1" applyAlignment="1" applyProtection="1">
      <alignment vertical="top"/>
      <protection locked="0"/>
    </xf>
    <xf numFmtId="0" fontId="23" fillId="0" borderId="3" xfId="0" applyFont="1" applyBorder="1" applyAlignment="1" applyProtection="1">
      <alignment vertical="top"/>
      <protection locked="0"/>
    </xf>
    <xf numFmtId="0" fontId="23" fillId="0" borderId="4" xfId="0" applyFont="1" applyBorder="1" applyAlignment="1" applyProtection="1">
      <alignment vertical="top"/>
      <protection locked="0"/>
    </xf>
    <xf numFmtId="0" fontId="22"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3" fillId="3" borderId="5"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7" fillId="3" borderId="7"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3" borderId="0" xfId="0" applyFont="1" applyFill="1" applyAlignment="1" applyProtection="1">
      <alignment horizontal="left" vertical="top" wrapText="1"/>
      <protection locked="0"/>
    </xf>
    <xf numFmtId="0" fontId="7" fillId="3" borderId="9"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7" fillId="3" borderId="12" xfId="0" applyFont="1" applyFill="1" applyBorder="1" applyAlignment="1" applyProtection="1">
      <alignment horizontal="left" vertical="top" wrapText="1"/>
      <protection locked="0"/>
    </xf>
    <xf numFmtId="0" fontId="30" fillId="0" borderId="2" xfId="0" applyFont="1" applyBorder="1" applyAlignment="1">
      <alignment horizontal="left" vertical="center"/>
    </xf>
    <xf numFmtId="0" fontId="30" fillId="0" borderId="4" xfId="0" applyFont="1" applyBorder="1" applyAlignment="1">
      <alignment horizontal="left" vertical="center"/>
    </xf>
    <xf numFmtId="0" fontId="14" fillId="0" borderId="2" xfId="0" applyFont="1" applyBorder="1" applyAlignment="1" applyProtection="1">
      <alignment horizontal="left" vertical="top"/>
      <protection locked="0"/>
    </xf>
    <xf numFmtId="0" fontId="14" fillId="0" borderId="4" xfId="0" applyFont="1" applyBorder="1" applyAlignment="1" applyProtection="1">
      <alignment horizontal="left" vertical="top"/>
      <protection locked="0"/>
    </xf>
    <xf numFmtId="164" fontId="20" fillId="0" borderId="6" xfId="0" applyNumberFormat="1" applyFont="1" applyBorder="1" applyAlignment="1">
      <alignment horizontal="right" vertical="center"/>
    </xf>
    <xf numFmtId="164" fontId="20" fillId="0" borderId="11" xfId="0" applyNumberFormat="1" applyFont="1" applyBorder="1" applyAlignment="1">
      <alignment horizontal="right" vertical="center"/>
    </xf>
    <xf numFmtId="0" fontId="23" fillId="0" borderId="11" xfId="0" applyFont="1" applyBorder="1" applyAlignment="1">
      <alignment horizontal="left" vertical="center"/>
    </xf>
    <xf numFmtId="0" fontId="30" fillId="0" borderId="8" xfId="0" applyFont="1" applyBorder="1" applyAlignment="1">
      <alignment horizontal="left" vertical="center"/>
    </xf>
    <xf numFmtId="0" fontId="30" fillId="0" borderId="0" xfId="0" applyFont="1" applyAlignment="1">
      <alignment horizontal="left" vertical="center"/>
    </xf>
    <xf numFmtId="0" fontId="20" fillId="0" borderId="0" xfId="0" applyFont="1" applyAlignment="1">
      <alignment horizontal="right" vertical="center"/>
    </xf>
    <xf numFmtId="0" fontId="33" fillId="0" borderId="11" xfId="0" applyFont="1" applyBorder="1" applyAlignment="1">
      <alignment horizontal="right" vertical="center"/>
    </xf>
    <xf numFmtId="0" fontId="7" fillId="0" borderId="0" xfId="0" applyFont="1" applyAlignment="1">
      <alignment horizontal="left" vertical="center" wrapText="1"/>
    </xf>
    <xf numFmtId="0" fontId="20" fillId="0" borderId="6" xfId="0" applyFont="1" applyBorder="1" applyAlignment="1">
      <alignment horizontal="left" vertical="center"/>
    </xf>
    <xf numFmtId="0" fontId="34" fillId="0" borderId="0" xfId="0" applyFont="1" applyAlignment="1">
      <alignment horizontal="left" wrapText="1"/>
    </xf>
    <xf numFmtId="0" fontId="32" fillId="0" borderId="11" xfId="0" applyFont="1" applyBorder="1" applyAlignment="1">
      <alignment horizontal="left" vertical="center"/>
    </xf>
    <xf numFmtId="0" fontId="29" fillId="0" borderId="0" xfId="0" applyFont="1" applyAlignment="1">
      <alignment horizontal="left" vertical="center"/>
    </xf>
    <xf numFmtId="0" fontId="36" fillId="0" borderId="0" xfId="0" applyFont="1" applyAlignment="1">
      <alignment horizontal="center" vertical="center"/>
    </xf>
    <xf numFmtId="169" fontId="3" fillId="0" borderId="0" xfId="0" applyNumberFormat="1" applyFont="1" applyAlignment="1">
      <alignment horizontal="left" vertical="center"/>
    </xf>
    <xf numFmtId="0" fontId="9" fillId="2" borderId="0" xfId="0" applyFont="1" applyFill="1" applyAlignment="1">
      <alignment horizontal="left" vertical="center"/>
    </xf>
    <xf numFmtId="0" fontId="4" fillId="0" borderId="0" xfId="0" applyFont="1" applyAlignment="1">
      <alignment horizontal="left" vertical="center"/>
    </xf>
    <xf numFmtId="0" fontId="37" fillId="0" borderId="0" xfId="0" applyFont="1" applyAlignment="1">
      <alignment horizontal="left" vertical="center"/>
    </xf>
    <xf numFmtId="0" fontId="13" fillId="0" borderId="5" xfId="0" applyFont="1" applyBorder="1" applyAlignment="1" applyProtection="1">
      <alignment vertical="top" wrapText="1"/>
      <protection locked="0"/>
    </xf>
    <xf numFmtId="0" fontId="28" fillId="0" borderId="6" xfId="0" applyFont="1" applyBorder="1" applyAlignment="1" applyProtection="1">
      <alignment vertical="top" wrapText="1"/>
      <protection locked="0"/>
    </xf>
    <xf numFmtId="0" fontId="28" fillId="0" borderId="7" xfId="0" applyFont="1" applyBorder="1" applyAlignment="1" applyProtection="1">
      <alignment vertical="top" wrapText="1"/>
      <protection locked="0"/>
    </xf>
    <xf numFmtId="0" fontId="28" fillId="0" borderId="8" xfId="0" applyFont="1" applyBorder="1" applyAlignment="1" applyProtection="1">
      <alignment vertical="top" wrapText="1"/>
      <protection locked="0"/>
    </xf>
    <xf numFmtId="0" fontId="28" fillId="0" borderId="0" xfId="0" applyFont="1" applyAlignment="1" applyProtection="1">
      <alignment vertical="top" wrapText="1"/>
      <protection locked="0"/>
    </xf>
    <xf numFmtId="0" fontId="28" fillId="0" borderId="9" xfId="0" applyFont="1" applyBorder="1" applyAlignment="1" applyProtection="1">
      <alignment vertical="top" wrapText="1"/>
      <protection locked="0"/>
    </xf>
    <xf numFmtId="0" fontId="28" fillId="0" borderId="10" xfId="0" applyFont="1" applyBorder="1" applyAlignment="1" applyProtection="1">
      <alignment vertical="top" wrapText="1"/>
      <protection locked="0"/>
    </xf>
    <xf numFmtId="0" fontId="28" fillId="0" borderId="11" xfId="0" applyFont="1" applyBorder="1" applyAlignment="1" applyProtection="1">
      <alignment vertical="top" wrapText="1"/>
      <protection locked="0"/>
    </xf>
    <xf numFmtId="0" fontId="28" fillId="0" borderId="12" xfId="0" applyFont="1" applyBorder="1" applyAlignment="1" applyProtection="1">
      <alignment vertical="top" wrapText="1"/>
      <protection locked="0"/>
    </xf>
    <xf numFmtId="165" fontId="9" fillId="2" borderId="0" xfId="0" applyNumberFormat="1" applyFont="1" applyFill="1" applyAlignment="1">
      <alignment vertical="center" shrinkToFit="1"/>
    </xf>
    <xf numFmtId="0" fontId="15" fillId="2" borderId="0" xfId="0" applyFont="1" applyFill="1" applyAlignment="1">
      <alignment vertical="center" shrinkToFit="1"/>
    </xf>
    <xf numFmtId="0" fontId="9" fillId="0" borderId="0" xfId="0" applyFont="1" applyAlignment="1">
      <alignment horizontal="left" vertical="top"/>
    </xf>
    <xf numFmtId="0" fontId="28" fillId="0" borderId="5" xfId="0" applyFont="1" applyBorder="1" applyAlignment="1" applyProtection="1">
      <alignment vertical="top" wrapText="1"/>
      <protection locked="0"/>
    </xf>
    <xf numFmtId="0" fontId="9" fillId="0" borderId="0" xfId="0" applyFont="1" applyAlignment="1">
      <alignment horizontal="left" vertical="center"/>
    </xf>
    <xf numFmtId="165" fontId="9" fillId="0" borderId="0" xfId="0" applyNumberFormat="1" applyFont="1" applyAlignment="1">
      <alignment vertical="center" shrinkToFit="1"/>
    </xf>
    <xf numFmtId="0" fontId="15" fillId="0" borderId="0" xfId="0" applyFont="1" applyAlignment="1">
      <alignment vertical="center" shrinkToFit="1"/>
    </xf>
    <xf numFmtId="0" fontId="9" fillId="0" borderId="14" xfId="0" applyFont="1" applyBorder="1" applyAlignment="1" applyProtection="1">
      <alignment vertical="top" wrapText="1" shrinkToFit="1"/>
      <protection locked="0"/>
    </xf>
    <xf numFmtId="0" fontId="9" fillId="0" borderId="15" xfId="0" applyFont="1" applyBorder="1" applyAlignment="1" applyProtection="1">
      <alignment vertical="top" wrapText="1" shrinkToFit="1"/>
      <protection locked="0"/>
    </xf>
    <xf numFmtId="0" fontId="2" fillId="0" borderId="13" xfId="0" applyFont="1" applyBorder="1" applyAlignment="1" applyProtection="1">
      <alignment vertical="top" wrapText="1" shrinkToFit="1"/>
      <protection locked="0"/>
    </xf>
    <xf numFmtId="0" fontId="9" fillId="0" borderId="14"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5" xfId="0" applyFont="1" applyBorder="1" applyAlignment="1" applyProtection="1">
      <alignment vertical="top" wrapText="1" shrinkToFit="1"/>
      <protection locked="0"/>
    </xf>
    <xf numFmtId="0" fontId="9" fillId="0" borderId="6" xfId="0" applyFont="1" applyBorder="1" applyAlignment="1" applyProtection="1">
      <alignment wrapText="1" shrinkToFit="1"/>
      <protection locked="0"/>
    </xf>
    <xf numFmtId="0" fontId="9" fillId="0" borderId="8" xfId="0" applyFont="1" applyBorder="1" applyAlignment="1" applyProtection="1">
      <alignment wrapText="1" shrinkToFit="1"/>
      <protection locked="0"/>
    </xf>
    <xf numFmtId="0" fontId="9" fillId="0" borderId="0" xfId="0" applyFont="1" applyAlignment="1" applyProtection="1">
      <alignment wrapText="1" shrinkToFit="1"/>
      <protection locked="0"/>
    </xf>
    <xf numFmtId="0" fontId="9" fillId="0" borderId="10" xfId="0" applyFont="1" applyBorder="1" applyAlignment="1" applyProtection="1">
      <alignment wrapText="1"/>
      <protection locked="0"/>
    </xf>
    <xf numFmtId="0" fontId="9" fillId="0" borderId="11" xfId="0" applyFont="1" applyBorder="1" applyAlignment="1" applyProtection="1">
      <alignment wrapText="1"/>
      <protection locked="0"/>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16" xfId="0" applyFont="1" applyBorder="1" applyAlignment="1" applyProtection="1">
      <alignment vertical="top" wrapText="1"/>
      <protection locked="0"/>
    </xf>
    <xf numFmtId="0" fontId="3" fillId="0" borderId="11" xfId="0" applyFont="1" applyBorder="1" applyAlignment="1" applyProtection="1">
      <alignment vertical="top"/>
      <protection locked="0"/>
    </xf>
    <xf numFmtId="0" fontId="0" fillId="0" borderId="11" xfId="0" applyBorder="1" applyAlignment="1" applyProtection="1">
      <alignment vertical="top"/>
      <protection locked="0"/>
    </xf>
    <xf numFmtId="0" fontId="8" fillId="0" borderId="0" xfId="0" applyFont="1" applyAlignment="1">
      <alignment vertical="center" wrapText="1"/>
    </xf>
    <xf numFmtId="0" fontId="8" fillId="0" borderId="0" xfId="0" applyFont="1" applyAlignment="1">
      <alignment wrapText="1"/>
    </xf>
    <xf numFmtId="0" fontId="3" fillId="0" borderId="0" xfId="0" applyFont="1"/>
    <xf numFmtId="0" fontId="4" fillId="0" borderId="0" xfId="0" applyFont="1"/>
    <xf numFmtId="0" fontId="0" fillId="2" borderId="0" xfId="0" applyFill="1"/>
    <xf numFmtId="0" fontId="3" fillId="0" borderId="11" xfId="0" applyFont="1" applyBorder="1" applyAlignment="1" applyProtection="1">
      <alignment horizontal="left"/>
      <protection locked="0"/>
    </xf>
  </cellXfs>
  <cellStyles count="144">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Besuchter Hyperlink" xfId="64" builtinId="9" hidden="1"/>
    <cellStyle name="Besuchter Hyperlink" xfId="66" builtinId="9" hidden="1"/>
    <cellStyle name="Besuchter Hyperlink" xfId="68" builtinId="9" hidden="1"/>
    <cellStyle name="Besuchter Hyperlink" xfId="70" builtinId="9" hidden="1"/>
    <cellStyle name="Besuchter Hyperlink" xfId="72" builtinId="9" hidden="1"/>
    <cellStyle name="Besuchter Hyperlink" xfId="74" builtinId="9" hidden="1"/>
    <cellStyle name="Besuchter Hyperlink" xfId="76" builtinId="9" hidden="1"/>
    <cellStyle name="Besuchter Hyperlink" xfId="78" builtinId="9" hidden="1"/>
    <cellStyle name="Besuchter Hyperlink" xfId="80" builtinId="9" hidden="1"/>
    <cellStyle name="Besuchter Hyperlink" xfId="82" builtinId="9" hidden="1"/>
    <cellStyle name="Besuchter Hyperlink" xfId="84" builtinId="9" hidden="1"/>
    <cellStyle name="Besuchter Hyperlink" xfId="86" builtinId="9" hidden="1"/>
    <cellStyle name="Besuchter Hyperlink" xfId="88" builtinId="9" hidden="1"/>
    <cellStyle name="Besuchter Hyperlink" xfId="90" builtinId="9" hidden="1"/>
    <cellStyle name="Besuchter Hyperlink" xfId="92" builtinId="9" hidden="1"/>
    <cellStyle name="Besuchter Hyperlink" xfId="94" builtinId="9" hidden="1"/>
    <cellStyle name="Besuchter Hyperlink" xfId="96" builtinId="9" hidden="1"/>
    <cellStyle name="Besuchter Hyperlink" xfId="98" builtinId="9" hidden="1"/>
    <cellStyle name="Besuchter Hyperlink" xfId="100" builtinId="9" hidden="1"/>
    <cellStyle name="Besuchter Hyperlink" xfId="102" builtinId="9" hidden="1"/>
    <cellStyle name="Besuchter Hyperlink" xfId="104" builtinId="9" hidden="1"/>
    <cellStyle name="Besuchter Hyperlink" xfId="106" builtinId="9" hidden="1"/>
    <cellStyle name="Besuchter Hyperlink" xfId="108" builtinId="9" hidden="1"/>
    <cellStyle name="Besuchter Hyperlink" xfId="110" builtinId="9" hidden="1"/>
    <cellStyle name="Besuchter Hyperlink" xfId="112" builtinId="9" hidden="1"/>
    <cellStyle name="Besuchter Hyperlink" xfId="114" builtinId="9" hidden="1"/>
    <cellStyle name="Besuchter Hyperlink" xfId="116" builtinId="9" hidden="1"/>
    <cellStyle name="Besuchter Hyperlink" xfId="118" builtinId="9" hidden="1"/>
    <cellStyle name="Besuchter Hyperlink" xfId="120" builtinId="9" hidden="1"/>
    <cellStyle name="Besuchter Hyperlink" xfId="122" builtinId="9" hidden="1"/>
    <cellStyle name="Besuchter Hyperlink" xfId="124" builtinId="9" hidden="1"/>
    <cellStyle name="Besuchter Hyperlink" xfId="126" builtinId="9" hidden="1"/>
    <cellStyle name="Besuchter Hyperlink" xfId="128" builtinId="9" hidden="1"/>
    <cellStyle name="Besuchter Hyperlink" xfId="130" builtinId="9" hidden="1"/>
    <cellStyle name="Besuchter Hyperlink" xfId="132" builtinId="9" hidden="1"/>
    <cellStyle name="Besuchter Hyperlink" xfId="134" builtinId="9" hidden="1"/>
    <cellStyle name="Besuchter Hyperlink" xfId="136" builtinId="9" hidden="1"/>
    <cellStyle name="Besuchter Hyperlink" xfId="138" builtinId="9" hidden="1"/>
    <cellStyle name="Besuchter Hyperlink" xfId="140" builtinId="9" hidden="1"/>
    <cellStyle name="Besuchter Hyperlink" xfId="142"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Prozent" xfId="143" builtinId="5"/>
    <cellStyle name="Standard" xfId="0" builtinId="0"/>
  </cellStyles>
  <dxfs count="43">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font>
      <fill>
        <patternFill patternType="none">
          <fgColor indexed="64"/>
          <bgColor auto="1"/>
        </patternFill>
      </fill>
    </dxf>
    <dxf>
      <font>
        <color theme="0"/>
      </font>
      <fill>
        <patternFill patternType="none">
          <fgColor indexed="64"/>
          <bgColor auto="1"/>
        </patternFill>
      </fill>
    </dxf>
    <dxf>
      <font>
        <color rgb="FF9C0006"/>
      </font>
      <fill>
        <patternFill patternType="solid">
          <fgColor indexed="64"/>
          <bgColor theme="0" tint="-0.14999847407452621"/>
        </patternFill>
      </fill>
    </dxf>
    <dxf>
      <font>
        <color rgb="FF9C0006"/>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rgb="FF9C0006"/>
      </font>
      <fill>
        <patternFill patternType="solid">
          <fgColor indexed="64"/>
          <bgColor theme="0" tint="-0.14999847407452621"/>
        </patternFill>
      </fill>
    </dxf>
    <dxf>
      <font>
        <color rgb="FF9C0006"/>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auto="1"/>
      </font>
      <fill>
        <patternFill patternType="solid">
          <fgColor indexed="64"/>
          <bgColor theme="0" tint="-0.14999847407452621"/>
        </patternFill>
      </fill>
    </dxf>
    <dxf>
      <font>
        <color rgb="FF9C0006"/>
      </font>
      <fill>
        <patternFill patternType="solid">
          <fgColor indexed="64"/>
          <bgColor theme="0" tint="-0.14999847407452621"/>
        </patternFill>
      </fill>
    </dxf>
    <dxf>
      <font>
        <color auto="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auto="1"/>
      </font>
      <fill>
        <patternFill patternType="solid">
          <fgColor indexed="64"/>
          <bgColor theme="0" tint="-0.14999847407452621"/>
        </patternFill>
      </fill>
    </dxf>
    <dxf>
      <font>
        <color rgb="FF9C0006"/>
      </font>
      <fill>
        <patternFill patternType="solid">
          <fgColor indexed="64"/>
          <bgColor theme="0" tint="-0.14999847407452621"/>
        </patternFill>
      </fill>
    </dxf>
    <dxf>
      <font>
        <color auto="1"/>
      </font>
      <fill>
        <patternFill patternType="solid">
          <fgColor indexed="64"/>
          <bgColor theme="0" tint="-0.14999847407452621"/>
        </patternFill>
      </fill>
    </dxf>
    <dxf>
      <font>
        <color auto="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auto="1"/>
      </font>
      <fill>
        <patternFill patternType="solid">
          <fgColor indexed="64"/>
          <bgColor theme="0" tint="-0.14999847407452621"/>
        </patternFill>
      </fill>
    </dxf>
    <dxf>
      <font>
        <color auto="1"/>
      </font>
      <fill>
        <patternFill patternType="solid">
          <fgColor indexed="64"/>
          <bgColor theme="0" tint="-0.14999847407452621"/>
        </patternFill>
      </fill>
    </dxf>
    <dxf>
      <font>
        <color auto="1"/>
      </font>
      <fill>
        <patternFill patternType="solid">
          <fgColor indexed="64"/>
          <bgColor theme="0" tint="-0.14999847407452621"/>
        </patternFill>
      </fill>
    </dxf>
    <dxf>
      <font>
        <color auto="1"/>
      </font>
      <fill>
        <patternFill patternType="solid">
          <fgColor indexed="64"/>
          <bgColor theme="0" tint="-0.14999847407452621"/>
        </patternFill>
      </fill>
    </dxf>
    <dxf>
      <font>
        <color auto="1"/>
      </font>
      <fill>
        <patternFill patternType="solid">
          <fgColor indexed="64"/>
          <bgColor theme="0" tint="-0.14999847407452621"/>
        </patternFill>
      </fill>
    </dxf>
    <dxf>
      <font>
        <color auto="1"/>
      </font>
      <fill>
        <patternFill patternType="solid">
          <fgColor indexed="64"/>
          <bgColor theme="0" tint="-0.14999847407452621"/>
        </patternFill>
      </fill>
    </dxf>
    <dxf>
      <font>
        <color auto="1"/>
      </font>
      <fill>
        <patternFill patternType="solid">
          <fgColor indexed="64"/>
          <bgColor theme="0" tint="-0.1499984740745262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5"/>
  <sheetViews>
    <sheetView tabSelected="1" showRuler="0" view="pageLayout" zoomScale="129" zoomScaleNormal="100" zoomScalePageLayoutView="129" workbookViewId="0">
      <selection activeCell="A14" sqref="A14:G14"/>
    </sheetView>
  </sheetViews>
  <sheetFormatPr baseColWidth="10" defaultRowHeight="16"/>
  <cols>
    <col min="1" max="5" width="9.83203125" customWidth="1"/>
    <col min="6" max="7" width="15.5" customWidth="1"/>
    <col min="8" max="8" width="2" bestFit="1" customWidth="1"/>
  </cols>
  <sheetData>
    <row r="1" spans="1:8">
      <c r="A1" s="3"/>
      <c r="B1" s="3"/>
      <c r="C1" s="3"/>
      <c r="D1" s="3"/>
      <c r="E1" s="3"/>
      <c r="F1" s="3"/>
      <c r="G1" s="3"/>
    </row>
    <row r="2" spans="1:8">
      <c r="A2" s="3"/>
      <c r="B2" s="3"/>
      <c r="C2" s="3"/>
      <c r="D2" s="3"/>
      <c r="E2" s="3"/>
      <c r="F2" s="3"/>
      <c r="G2" s="3"/>
    </row>
    <row r="3" spans="1:8">
      <c r="A3" s="4" t="s">
        <v>87</v>
      </c>
      <c r="B3" s="4"/>
      <c r="C3" s="3"/>
      <c r="D3" s="3"/>
      <c r="E3" s="3"/>
      <c r="F3" s="3" t="s">
        <v>0</v>
      </c>
      <c r="G3" s="3"/>
    </row>
    <row r="4" spans="1:8" ht="15.5" customHeight="1">
      <c r="A4" s="97" t="s">
        <v>112</v>
      </c>
      <c r="B4" s="3"/>
      <c r="C4" s="3"/>
      <c r="D4" s="3"/>
      <c r="E4" s="3"/>
      <c r="F4" s="3"/>
      <c r="G4" s="3"/>
    </row>
    <row r="5" spans="1:8">
      <c r="A5" s="3"/>
      <c r="B5" s="3"/>
      <c r="C5" s="3"/>
      <c r="D5" s="3"/>
      <c r="E5" s="3"/>
      <c r="F5" s="3" t="s">
        <v>1</v>
      </c>
      <c r="G5" s="3"/>
    </row>
    <row r="6" spans="1:8">
      <c r="A6" s="3"/>
      <c r="B6" s="3"/>
      <c r="C6" s="3"/>
      <c r="D6" s="3"/>
      <c r="E6" s="3"/>
      <c r="F6" s="133" t="s">
        <v>110</v>
      </c>
      <c r="G6" s="134"/>
      <c r="H6" s="37" t="s">
        <v>67</v>
      </c>
    </row>
    <row r="7" spans="1:8">
      <c r="A7" s="3"/>
      <c r="B7" s="3"/>
      <c r="C7" s="3"/>
      <c r="D7" s="3"/>
      <c r="E7" s="3"/>
      <c r="F7" s="131" t="s">
        <v>111</v>
      </c>
      <c r="G7" s="132"/>
    </row>
    <row r="8" spans="1:8">
      <c r="A8" s="3"/>
      <c r="B8" s="3"/>
      <c r="C8" s="3"/>
      <c r="D8" s="3"/>
      <c r="E8" s="3"/>
      <c r="F8" s="3"/>
      <c r="G8" s="3"/>
    </row>
    <row r="9" spans="1:8">
      <c r="A9" s="7" t="s">
        <v>30</v>
      </c>
      <c r="B9" s="18"/>
      <c r="C9" s="18"/>
      <c r="D9" s="18"/>
      <c r="E9" s="19"/>
      <c r="F9" s="108" t="s">
        <v>10</v>
      </c>
      <c r="G9" s="109"/>
      <c r="H9" s="37" t="s">
        <v>67</v>
      </c>
    </row>
    <row r="10" spans="1:8">
      <c r="E10" s="19"/>
      <c r="F10" s="110" t="s">
        <v>84</v>
      </c>
      <c r="G10" s="111"/>
      <c r="H10" s="37" t="s">
        <v>67</v>
      </c>
    </row>
    <row r="11" spans="1:8">
      <c r="E11" s="20" t="str">
        <f>IF(Terminwahl="anderer Termin:","Termin eintragen"," ")</f>
        <v xml:space="preserve"> </v>
      </c>
      <c r="F11" s="115"/>
      <c r="G11" s="116"/>
    </row>
    <row r="12" spans="1:8">
      <c r="A12" s="16"/>
      <c r="B12" s="3"/>
      <c r="C12" s="3"/>
      <c r="D12" s="3"/>
      <c r="E12" s="3"/>
      <c r="F12" s="3"/>
      <c r="G12" s="3"/>
    </row>
    <row r="13" spans="1:8">
      <c r="A13" s="4" t="s">
        <v>82</v>
      </c>
      <c r="B13" s="3"/>
      <c r="C13" s="3"/>
      <c r="D13" s="3"/>
      <c r="E13" s="3"/>
      <c r="F13" s="3"/>
      <c r="G13" s="3"/>
    </row>
    <row r="14" spans="1:8">
      <c r="A14" s="117"/>
      <c r="B14" s="118"/>
      <c r="C14" s="118"/>
      <c r="D14" s="118"/>
      <c r="E14" s="118"/>
      <c r="F14" s="118"/>
      <c r="G14" s="119"/>
    </row>
    <row r="15" spans="1:8">
      <c r="A15" s="3"/>
      <c r="B15" s="3"/>
      <c r="C15" s="3"/>
      <c r="D15" s="3"/>
      <c r="E15" s="3"/>
      <c r="F15" s="3"/>
      <c r="G15" s="3"/>
    </row>
    <row r="16" spans="1:8">
      <c r="A16" s="4" t="s">
        <v>83</v>
      </c>
      <c r="B16" s="3"/>
      <c r="C16" s="3"/>
      <c r="D16" s="3"/>
      <c r="E16" s="3"/>
      <c r="F16" s="3"/>
      <c r="G16" s="3"/>
    </row>
    <row r="17" spans="1:8">
      <c r="A17" s="122" t="s">
        <v>76</v>
      </c>
      <c r="B17" s="123"/>
      <c r="C17" s="123"/>
      <c r="D17" s="123"/>
      <c r="E17" s="123"/>
      <c r="F17" s="123"/>
      <c r="G17" s="124"/>
    </row>
    <row r="18" spans="1:8">
      <c r="A18" s="125"/>
      <c r="B18" s="126"/>
      <c r="C18" s="126"/>
      <c r="D18" s="126"/>
      <c r="E18" s="126"/>
      <c r="F18" s="126"/>
      <c r="G18" s="127"/>
    </row>
    <row r="19" spans="1:8">
      <c r="A19" s="125"/>
      <c r="B19" s="126"/>
      <c r="C19" s="126"/>
      <c r="D19" s="126"/>
      <c r="E19" s="126"/>
      <c r="F19" s="126"/>
      <c r="G19" s="127"/>
    </row>
    <row r="20" spans="1:8">
      <c r="A20" s="128"/>
      <c r="B20" s="129"/>
      <c r="C20" s="129"/>
      <c r="D20" s="129"/>
      <c r="E20" s="129"/>
      <c r="F20" s="129"/>
      <c r="G20" s="130"/>
    </row>
    <row r="21" spans="1:8">
      <c r="A21" s="3"/>
      <c r="B21" s="3"/>
      <c r="C21" s="3"/>
      <c r="D21" s="3"/>
      <c r="E21" s="3"/>
      <c r="F21" s="3"/>
      <c r="G21" s="3"/>
    </row>
    <row r="22" spans="1:8">
      <c r="A22" s="4" t="s">
        <v>2</v>
      </c>
      <c r="B22" s="3"/>
      <c r="C22" s="3"/>
      <c r="D22" s="3"/>
      <c r="E22" s="3"/>
      <c r="F22" s="3"/>
      <c r="G22" s="3"/>
    </row>
    <row r="23" spans="1:8">
      <c r="A23" s="3" t="s">
        <v>69</v>
      </c>
      <c r="B23" s="37"/>
      <c r="C23" s="3" t="s">
        <v>70</v>
      </c>
      <c r="D23" s="37"/>
      <c r="E23" s="21"/>
      <c r="F23" s="21" t="s">
        <v>72</v>
      </c>
      <c r="G23" s="16"/>
    </row>
    <row r="24" spans="1:8">
      <c r="A24" s="120"/>
      <c r="B24" s="111"/>
      <c r="C24" s="120"/>
      <c r="D24" s="121"/>
      <c r="E24" s="111"/>
      <c r="F24" s="39"/>
      <c r="G24" s="37"/>
    </row>
    <row r="25" spans="1:8">
      <c r="A25" s="3"/>
      <c r="B25" s="3"/>
      <c r="C25" s="3"/>
      <c r="D25" s="3"/>
      <c r="E25" s="3"/>
      <c r="F25" s="22"/>
      <c r="G25" s="3"/>
    </row>
    <row r="26" spans="1:8">
      <c r="A26" s="3" t="s">
        <v>5</v>
      </c>
      <c r="B26" s="3"/>
      <c r="C26" s="3"/>
      <c r="D26" s="3"/>
      <c r="E26" s="3"/>
      <c r="F26" s="22"/>
      <c r="G26" s="3"/>
    </row>
    <row r="27" spans="1:8">
      <c r="A27" s="16"/>
      <c r="B27" s="3" t="s">
        <v>3</v>
      </c>
      <c r="C27" s="16"/>
      <c r="D27" s="3" t="s">
        <v>4</v>
      </c>
      <c r="E27" s="3"/>
      <c r="F27" s="21" t="s">
        <v>73</v>
      </c>
      <c r="G27" s="16"/>
    </row>
    <row r="28" spans="1:8">
      <c r="A28" s="22" t="s">
        <v>6</v>
      </c>
      <c r="B28" s="112"/>
      <c r="C28" s="111"/>
      <c r="D28" s="112"/>
      <c r="E28" s="111"/>
      <c r="F28" s="39"/>
      <c r="G28" s="37" t="s">
        <v>68</v>
      </c>
    </row>
    <row r="29" spans="1:8">
      <c r="A29" s="22" t="s">
        <v>7</v>
      </c>
      <c r="B29" s="112"/>
      <c r="C29" s="111"/>
      <c r="D29" s="112"/>
      <c r="E29" s="111"/>
      <c r="F29" s="39"/>
      <c r="G29" s="23" t="s">
        <v>19</v>
      </c>
    </row>
    <row r="30" spans="1:8">
      <c r="A30" s="22" t="s">
        <v>8</v>
      </c>
      <c r="B30" s="112"/>
      <c r="C30" s="111"/>
      <c r="D30" s="112"/>
      <c r="E30" s="111"/>
      <c r="F30" s="39"/>
      <c r="G30" s="40">
        <f>SUM(F24+F28+F29+F30)</f>
        <v>0</v>
      </c>
    </row>
    <row r="31" spans="1:8">
      <c r="A31" s="16"/>
      <c r="B31" s="16"/>
      <c r="C31" s="16"/>
      <c r="D31" s="16"/>
      <c r="E31" s="16"/>
      <c r="F31" s="16"/>
      <c r="G31" s="3"/>
    </row>
    <row r="32" spans="1:8">
      <c r="A32" s="3" t="s">
        <v>9</v>
      </c>
      <c r="B32" s="3"/>
      <c r="C32" s="3"/>
      <c r="D32" s="3"/>
      <c r="E32" s="3"/>
      <c r="F32" s="113" t="s">
        <v>10</v>
      </c>
      <c r="G32" s="114"/>
      <c r="H32" s="37" t="s">
        <v>67</v>
      </c>
    </row>
    <row r="33" spans="1:8">
      <c r="A33" s="15"/>
      <c r="B33" s="3"/>
      <c r="C33" s="3"/>
      <c r="D33" s="3"/>
      <c r="E33" s="3"/>
      <c r="F33" s="24" t="str">
        <f>IF(ZusatzLP="ja","Bitte mit UT besprechen."," ")</f>
        <v xml:space="preserve"> </v>
      </c>
      <c r="G33" s="3"/>
    </row>
    <row r="34" spans="1:8">
      <c r="A34" s="3"/>
      <c r="B34" s="3"/>
      <c r="C34" s="3"/>
      <c r="D34" s="3"/>
      <c r="E34" s="3"/>
      <c r="F34" s="3"/>
      <c r="G34" s="3"/>
    </row>
    <row r="35" spans="1:8">
      <c r="A35" s="4" t="s">
        <v>11</v>
      </c>
      <c r="B35" s="3"/>
      <c r="C35" s="3"/>
      <c r="D35" s="3"/>
      <c r="E35" s="3"/>
      <c r="F35" s="3"/>
      <c r="G35" s="3"/>
    </row>
    <row r="36" spans="1:8">
      <c r="A36" s="25" t="s">
        <v>12</v>
      </c>
      <c r="B36" s="26"/>
      <c r="C36" s="26"/>
      <c r="D36" s="26"/>
      <c r="E36" s="26" t="s">
        <v>17</v>
      </c>
      <c r="F36" s="91"/>
      <c r="G36" s="92"/>
      <c r="H36" s="37" t="s">
        <v>67</v>
      </c>
    </row>
    <row r="37" spans="1:8">
      <c r="A37" s="93" t="s">
        <v>102</v>
      </c>
      <c r="B37" s="18"/>
      <c r="C37" s="18"/>
      <c r="D37" s="18"/>
      <c r="E37" s="18" t="s">
        <v>13</v>
      </c>
      <c r="F37" s="18"/>
      <c r="G37" s="13"/>
      <c r="H37" s="37" t="s">
        <v>67</v>
      </c>
    </row>
    <row r="38" spans="1:8">
      <c r="A38" s="29"/>
      <c r="B38" s="30"/>
      <c r="C38" s="30"/>
      <c r="D38" s="30"/>
      <c r="E38" s="30" t="s">
        <v>14</v>
      </c>
      <c r="F38" s="30"/>
      <c r="G38" s="13"/>
      <c r="H38" s="37" t="s">
        <v>67</v>
      </c>
    </row>
    <row r="39" spans="1:8">
      <c r="A39" s="27" t="s">
        <v>15</v>
      </c>
      <c r="B39" s="28"/>
      <c r="C39" s="28"/>
      <c r="D39" s="28"/>
      <c r="E39" s="28" t="s">
        <v>16</v>
      </c>
      <c r="F39" s="28"/>
      <c r="G39" s="13"/>
      <c r="H39" s="37" t="s">
        <v>67</v>
      </c>
    </row>
    <row r="40" spans="1:8">
      <c r="A40" s="29"/>
      <c r="B40" s="30"/>
      <c r="C40" s="30"/>
      <c r="D40" s="30"/>
      <c r="E40" s="30" t="s">
        <v>17</v>
      </c>
      <c r="F40" s="30"/>
      <c r="G40" s="13"/>
      <c r="H40" s="37" t="s">
        <v>67</v>
      </c>
    </row>
    <row r="41" spans="1:8">
      <c r="A41" s="3"/>
      <c r="B41" s="3"/>
      <c r="C41" s="3"/>
      <c r="D41" s="3"/>
      <c r="E41" s="3"/>
      <c r="F41" s="3"/>
      <c r="G41" s="3"/>
    </row>
    <row r="42" spans="1:8">
      <c r="A42" s="3" t="s">
        <v>20</v>
      </c>
      <c r="B42" s="3"/>
      <c r="C42" s="3"/>
      <c r="D42" s="3"/>
      <c r="E42" s="3"/>
      <c r="F42" s="3"/>
      <c r="G42" s="3"/>
    </row>
    <row r="43" spans="1:8">
      <c r="A43" s="99" t="s">
        <v>18</v>
      </c>
      <c r="B43" s="100"/>
      <c r="C43" s="100"/>
      <c r="D43" s="100"/>
      <c r="E43" s="100"/>
      <c r="F43" s="100"/>
      <c r="G43" s="101"/>
    </row>
    <row r="44" spans="1:8">
      <c r="A44" s="102"/>
      <c r="B44" s="103"/>
      <c r="C44" s="103"/>
      <c r="D44" s="103"/>
      <c r="E44" s="103"/>
      <c r="F44" s="103"/>
      <c r="G44" s="104"/>
    </row>
    <row r="45" spans="1:8">
      <c r="A45" s="105"/>
      <c r="B45" s="106"/>
      <c r="C45" s="106"/>
      <c r="D45" s="106"/>
      <c r="E45" s="106"/>
      <c r="F45" s="106"/>
      <c r="G45" s="107"/>
    </row>
  </sheetData>
  <sheetProtection sheet="1" objects="1" scenarios="1" formatCells="0" selectLockedCells="1"/>
  <mergeCells count="17">
    <mergeCell ref="F7:G7"/>
    <mergeCell ref="F6:G6"/>
    <mergeCell ref="A43:G45"/>
    <mergeCell ref="F9:G9"/>
    <mergeCell ref="F10:G10"/>
    <mergeCell ref="B29:C29"/>
    <mergeCell ref="D29:E29"/>
    <mergeCell ref="B30:C30"/>
    <mergeCell ref="D30:E30"/>
    <mergeCell ref="F32:G32"/>
    <mergeCell ref="F11:G11"/>
    <mergeCell ref="A14:G14"/>
    <mergeCell ref="A24:B24"/>
    <mergeCell ref="C24:E24"/>
    <mergeCell ref="B28:C28"/>
    <mergeCell ref="D28:E28"/>
    <mergeCell ref="A17:G20"/>
  </mergeCells>
  <phoneticPr fontId="1" type="noConversion"/>
  <conditionalFormatting sqref="A14">
    <cfRule type="endsWith" dxfId="42" priority="6" operator="endsWith" text=")">
      <formula>RIGHT(A14,LEN(")"))=")"</formula>
    </cfRule>
  </conditionalFormatting>
  <conditionalFormatting sqref="A17">
    <cfRule type="endsWith" dxfId="41" priority="5" operator="endsWith" text=")">
      <formula>RIGHT(A17,LEN(")"))=")"</formula>
    </cfRule>
  </conditionalFormatting>
  <conditionalFormatting sqref="A43">
    <cfRule type="endsWith" dxfId="40" priority="2" operator="endsWith" text=")">
      <formula>RIGHT(A43,LEN(")"))=")"</formula>
    </cfRule>
  </conditionalFormatting>
  <conditionalFormatting sqref="F6">
    <cfRule type="endsWith" dxfId="39" priority="3" operator="endsWith" text=")">
      <formula>RIGHT(F6,LEN(")"))=")"</formula>
    </cfRule>
  </conditionalFormatting>
  <conditionalFormatting sqref="F32">
    <cfRule type="endsWith" dxfId="38" priority="4" operator="endsWith" text=")">
      <formula>RIGHT(F32,LEN(")"))=")"</formula>
    </cfRule>
  </conditionalFormatting>
  <conditionalFormatting sqref="F9:G10">
    <cfRule type="endsWith" dxfId="37" priority="1" operator="endsWith" text=")">
      <formula>RIGHT(F9,LEN(")"))=")"</formula>
    </cfRule>
  </conditionalFormatting>
  <conditionalFormatting sqref="F11:G11">
    <cfRule type="expression" dxfId="36" priority="7">
      <formula>$E$11&lt;&gt;"Termin eintragen"</formula>
    </cfRule>
  </conditionalFormatting>
  <conditionalFormatting sqref="G30">
    <cfRule type="cellIs" dxfId="35" priority="9" operator="equal">
      <formula>0</formula>
    </cfRule>
  </conditionalFormatting>
  <dataValidations count="3">
    <dataValidation type="list" showInputMessage="1" showErrorMessage="1" sqref="F32" xr:uid="{00000000-0002-0000-0000-000000000000}">
      <formula1>"(bitte wählen),nein,ja"</formula1>
    </dataValidation>
    <dataValidation type="list" allowBlank="1" showInputMessage="1" showErrorMessage="1" sqref="F10" xr:uid="{00000000-0002-0000-0000-000001000000}">
      <formula1>"(bitte wählen),regulärer Termin,anderer Termin:"</formula1>
    </dataValidation>
    <dataValidation type="list" showInputMessage="1" showErrorMessage="1" sqref="F9:G9" xr:uid="{00000000-0002-0000-0000-000002000000}">
      <formula1>"(bitte wählen),Gemeinschaftswoche 1. Sek P,Gemeinschaftswoche 1. Gym/FMS,Modul, Schulreise 2. Sek P,Schulreise 2. Gym,Schwerpunktfachwoche,Klassenprojektwoche"</formula1>
    </dataValidation>
  </dataValidations>
  <pageMargins left="0.75000000000000011" right="0.5" top="1" bottom="0.5" header="0" footer="0.5"/>
  <pageSetup paperSize="9" orientation="portrait" horizontalDpi="4294967292" verticalDpi="4294967292" r:id="rId1"/>
  <headerFooter>
    <oddHeader>&amp;C&amp;"Calibri,Standard"&amp;K000000&amp;G</oddHeader>
  </headerFooter>
  <ignoredErrors>
    <ignoredError sqref="G30" emptyCellReference="1"/>
  </ignoredErrors>
  <legacyDrawingHF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7"/>
  <sheetViews>
    <sheetView showRuler="0" view="pageLayout" zoomScaleNormal="100" workbookViewId="0">
      <selection activeCell="B11" sqref="B11"/>
    </sheetView>
  </sheetViews>
  <sheetFormatPr baseColWidth="10" defaultColWidth="10.6640625" defaultRowHeight="16"/>
  <cols>
    <col min="1" max="1" width="21" style="54" customWidth="1"/>
    <col min="2" max="2" width="11.83203125" style="54" bestFit="1" customWidth="1"/>
    <col min="3" max="3" width="10.6640625" style="54" customWidth="1"/>
    <col min="4" max="4" width="3.33203125" style="52" customWidth="1"/>
    <col min="5" max="5" width="9.83203125" style="54" bestFit="1" customWidth="1"/>
    <col min="6" max="6" width="5.1640625" style="58" customWidth="1"/>
    <col min="7" max="7" width="7.5" style="54" bestFit="1" customWidth="1"/>
    <col min="8" max="8" width="6.6640625" style="54" customWidth="1"/>
    <col min="9" max="9" width="7.83203125" style="58" customWidth="1"/>
    <col min="10" max="16384" width="10.6640625" style="54"/>
  </cols>
  <sheetData>
    <row r="1" spans="1:9">
      <c r="A1" s="51"/>
      <c r="B1" s="51"/>
      <c r="C1" s="51"/>
      <c r="E1" s="51"/>
      <c r="F1" s="53"/>
      <c r="G1" s="51"/>
      <c r="H1" s="51"/>
      <c r="I1" s="53"/>
    </row>
    <row r="2" spans="1:9">
      <c r="A2" s="146" t="str">
        <f>SpezWoJahr</f>
        <v>Spezialwoche 2024/25</v>
      </c>
      <c r="B2" s="146"/>
      <c r="C2" s="146"/>
      <c r="E2" s="52"/>
      <c r="F2" s="150" t="s">
        <v>77</v>
      </c>
      <c r="G2" s="150"/>
      <c r="H2" s="148">
        <f ca="1">TODAY()</f>
        <v>45448</v>
      </c>
      <c r="I2" s="148"/>
    </row>
    <row r="3" spans="1:9" s="52" customFormat="1">
      <c r="A3" s="98" t="str">
        <f>Version</f>
        <v>(Fsg 04. April 2024)</v>
      </c>
    </row>
    <row r="4" spans="1:9" s="50" customFormat="1">
      <c r="A4" s="55"/>
      <c r="D4" s="52"/>
      <c r="F4" s="94" t="s">
        <v>1</v>
      </c>
      <c r="G4" s="94"/>
      <c r="H4" s="94"/>
      <c r="I4" s="94"/>
    </row>
    <row r="5" spans="1:9" s="50" customFormat="1" ht="15.5" customHeight="1">
      <c r="A5" s="55" t="s">
        <v>21</v>
      </c>
      <c r="B5" s="149" t="str">
        <f>VornLei&amp;" "&amp;NameLei</f>
        <v xml:space="preserve"> </v>
      </c>
      <c r="C5" s="149"/>
      <c r="D5" s="52"/>
      <c r="F5" s="147" t="str">
        <f>WoBez</f>
        <v>(bitte eintragen)</v>
      </c>
      <c r="G5" s="147"/>
      <c r="H5" s="147"/>
      <c r="I5" s="147"/>
    </row>
    <row r="6" spans="1:9" s="50" customFormat="1" ht="15.5" customHeight="1">
      <c r="D6" s="52"/>
      <c r="F6" s="56"/>
      <c r="I6" s="56"/>
    </row>
    <row r="7" spans="1:9" s="50" customFormat="1">
      <c r="A7" s="55" t="s">
        <v>96</v>
      </c>
      <c r="B7" s="161" t="str">
        <f>BeglV1&amp;" "&amp;BeglN1</f>
        <v xml:space="preserve"> </v>
      </c>
      <c r="C7" s="162"/>
      <c r="D7" s="52"/>
      <c r="F7" s="95" t="s">
        <v>95</v>
      </c>
      <c r="G7" s="95"/>
      <c r="H7" s="95"/>
      <c r="I7" s="95"/>
    </row>
    <row r="8" spans="1:9" s="50" customFormat="1" ht="15.5" customHeight="1">
      <c r="B8" s="161" t="str">
        <f>BeglV2&amp;" "&amp;BeglN2</f>
        <v xml:space="preserve"> </v>
      </c>
      <c r="C8" s="162"/>
      <c r="D8" s="52"/>
      <c r="F8" s="151" t="str">
        <f>WoArt</f>
        <v>(bitte wählen)</v>
      </c>
      <c r="G8" s="151"/>
      <c r="H8" s="151"/>
      <c r="I8" s="151"/>
    </row>
    <row r="9" spans="1:9" s="50" customFormat="1" ht="15.5" customHeight="1">
      <c r="B9" s="161" t="str">
        <f>BeglV3&amp;" "&amp;BeglN3</f>
        <v xml:space="preserve"> </v>
      </c>
      <c r="C9" s="162"/>
      <c r="D9" s="52"/>
    </row>
    <row r="10" spans="1:9" s="50" customFormat="1">
      <c r="D10" s="52"/>
      <c r="F10" s="56"/>
      <c r="I10" s="56"/>
    </row>
    <row r="11" spans="1:9" s="50" customFormat="1" ht="14.5" customHeight="1">
      <c r="A11" s="55" t="s">
        <v>24</v>
      </c>
      <c r="B11" s="57"/>
      <c r="C11" s="138" t="s">
        <v>86</v>
      </c>
      <c r="D11" s="139"/>
      <c r="E11" s="139"/>
      <c r="F11" s="139"/>
      <c r="G11" s="139"/>
      <c r="H11" s="139"/>
      <c r="I11" s="139"/>
    </row>
    <row r="12" spans="1:9" s="50" customFormat="1">
      <c r="D12" s="52"/>
      <c r="F12" s="56"/>
      <c r="I12" s="56"/>
    </row>
    <row r="13" spans="1:9" s="50" customFormat="1">
      <c r="D13" s="52"/>
      <c r="F13" s="56"/>
      <c r="I13" s="56"/>
    </row>
    <row r="14" spans="1:9">
      <c r="A14" s="7" t="s">
        <v>97</v>
      </c>
      <c r="B14" s="51"/>
      <c r="C14" s="51"/>
      <c r="E14" s="51"/>
      <c r="F14" s="53"/>
      <c r="G14" s="51"/>
      <c r="H14" s="51"/>
    </row>
    <row r="15" spans="1:9">
      <c r="A15" s="87" t="s">
        <v>80</v>
      </c>
      <c r="B15" s="88" t="s">
        <v>90</v>
      </c>
      <c r="C15" s="88" t="s">
        <v>91</v>
      </c>
      <c r="E15" s="137" t="s">
        <v>23</v>
      </c>
      <c r="F15" s="137"/>
      <c r="G15" s="137"/>
      <c r="H15" s="137"/>
      <c r="I15" s="137"/>
    </row>
    <row r="16" spans="1:9">
      <c r="A16" s="57" t="s">
        <v>74</v>
      </c>
      <c r="B16" s="61"/>
      <c r="C16" s="62" t="str">
        <f>IF(ISBLANK(B16),"",B16/AnzSuSBud)</f>
        <v/>
      </c>
      <c r="E16" s="152" t="s">
        <v>18</v>
      </c>
      <c r="F16" s="153"/>
      <c r="G16" s="153"/>
      <c r="H16" s="153"/>
      <c r="I16" s="154"/>
    </row>
    <row r="17" spans="1:9">
      <c r="A17" s="57" t="s">
        <v>74</v>
      </c>
      <c r="B17" s="61"/>
      <c r="C17" s="62" t="str">
        <f t="shared" ref="C17:C22" si="0">IF(ISBLANK(B17),"",B17/AnzSuSBud)</f>
        <v/>
      </c>
      <c r="E17" s="155"/>
      <c r="F17" s="156"/>
      <c r="G17" s="156"/>
      <c r="H17" s="156"/>
      <c r="I17" s="157"/>
    </row>
    <row r="18" spans="1:9">
      <c r="A18" s="63" t="s">
        <v>74</v>
      </c>
      <c r="B18" s="61"/>
      <c r="C18" s="62" t="str">
        <f t="shared" si="0"/>
        <v/>
      </c>
      <c r="E18" s="155"/>
      <c r="F18" s="156"/>
      <c r="G18" s="156"/>
      <c r="H18" s="156"/>
      <c r="I18" s="157"/>
    </row>
    <row r="19" spans="1:9">
      <c r="A19" s="63" t="s">
        <v>74</v>
      </c>
      <c r="B19" s="61"/>
      <c r="C19" s="62" t="str">
        <f t="shared" si="0"/>
        <v/>
      </c>
      <c r="E19" s="155"/>
      <c r="F19" s="156"/>
      <c r="G19" s="156"/>
      <c r="H19" s="156"/>
      <c r="I19" s="157"/>
    </row>
    <row r="20" spans="1:9">
      <c r="A20" s="64" t="s">
        <v>74</v>
      </c>
      <c r="B20" s="61"/>
      <c r="C20" s="62" t="str">
        <f t="shared" si="0"/>
        <v/>
      </c>
      <c r="E20" s="155"/>
      <c r="F20" s="156"/>
      <c r="G20" s="156"/>
      <c r="H20" s="156"/>
      <c r="I20" s="157"/>
    </row>
    <row r="21" spans="1:9">
      <c r="A21" s="65" t="s">
        <v>74</v>
      </c>
      <c r="B21" s="61"/>
      <c r="C21" s="62" t="str">
        <f t="shared" si="0"/>
        <v/>
      </c>
      <c r="E21" s="155"/>
      <c r="F21" s="156"/>
      <c r="G21" s="156"/>
      <c r="H21" s="156"/>
      <c r="I21" s="157"/>
    </row>
    <row r="22" spans="1:9">
      <c r="A22" s="65" t="s">
        <v>74</v>
      </c>
      <c r="B22" s="61"/>
      <c r="C22" s="62" t="str">
        <f t="shared" si="0"/>
        <v/>
      </c>
      <c r="E22" s="158"/>
      <c r="F22" s="159"/>
      <c r="G22" s="159"/>
      <c r="H22" s="159"/>
      <c r="I22" s="160"/>
    </row>
    <row r="23" spans="1:9">
      <c r="A23" s="44" t="s">
        <v>22</v>
      </c>
      <c r="B23" s="42">
        <f>SUM(B16:B22)</f>
        <v>0</v>
      </c>
      <c r="C23" s="42">
        <f>SUM(C16:C22)</f>
        <v>0</v>
      </c>
      <c r="E23" s="51"/>
      <c r="F23" s="53"/>
      <c r="G23" s="51"/>
      <c r="H23" s="51"/>
      <c r="I23" s="53"/>
    </row>
    <row r="24" spans="1:9">
      <c r="A24" s="51"/>
      <c r="B24" s="51"/>
      <c r="C24" s="51"/>
      <c r="E24" s="51"/>
      <c r="F24" s="53"/>
      <c r="G24" s="51"/>
      <c r="H24" s="51"/>
      <c r="I24" s="53"/>
    </row>
    <row r="25" spans="1:9">
      <c r="A25" s="51"/>
      <c r="B25" s="51"/>
      <c r="C25" s="51"/>
    </row>
    <row r="26" spans="1:9">
      <c r="A26" s="66" t="s">
        <v>25</v>
      </c>
      <c r="B26" s="51"/>
      <c r="C26" s="51"/>
    </row>
    <row r="27" spans="1:9">
      <c r="A27" s="59" t="s">
        <v>98</v>
      </c>
      <c r="B27" s="60" t="s">
        <v>90</v>
      </c>
      <c r="C27" s="60" t="s">
        <v>91</v>
      </c>
      <c r="E27" s="145" t="s">
        <v>92</v>
      </c>
      <c r="F27" s="145"/>
      <c r="G27" s="67" t="s">
        <v>93</v>
      </c>
      <c r="H27" s="141" t="s">
        <v>94</v>
      </c>
      <c r="I27" s="141"/>
    </row>
    <row r="28" spans="1:9">
      <c r="A28" s="48" t="s">
        <v>89</v>
      </c>
      <c r="B28" s="47">
        <f>C28*AnzSuSBud</f>
        <v>0</v>
      </c>
      <c r="C28" s="43">
        <f>MIN(Budget_SuS,IF(WoArt="Gemeinschaftswoche 1. Sek P",40+(Budget_SuS-40)/2,IF(WoArt="Gemeinschaftswoche 1. Gym/FMS",BeitrGW_II,IF(WoArt="Schulreise 2. Sek P",BeitrSR_2P,IF(OR(WoArt="Modul",WoArt="Schulreise 2. Gym"),BeitrMod*Budget_SuS,IF(WoArt="Schwerpunktfachwoche",BeitrSW,IF(WoArt="Klassenprojektwoche",BeitrKP,0)))))))</f>
        <v>0</v>
      </c>
      <c r="E28" s="68" t="s">
        <v>108</v>
      </c>
      <c r="F28" s="69" t="s">
        <v>109</v>
      </c>
      <c r="G28" s="70">
        <v>70</v>
      </c>
      <c r="H28" s="69" t="s">
        <v>100</v>
      </c>
      <c r="I28" s="71">
        <v>30</v>
      </c>
    </row>
    <row r="29" spans="1:9">
      <c r="A29" s="46" t="s">
        <v>88</v>
      </c>
      <c r="B29" s="43">
        <f>C29*AnzSuSBud</f>
        <v>0</v>
      </c>
      <c r="C29" s="43">
        <f>IF(WoArt="Gemeinschaftswoche 1. Sek P",MIN(C23-C28,ElternGW_P),IF(WoArt="Schulreise 2. Sek P",ElternSR_P,0))</f>
        <v>0</v>
      </c>
      <c r="E29" s="72" t="s">
        <v>106</v>
      </c>
      <c r="F29" s="73" t="s">
        <v>100</v>
      </c>
      <c r="G29" s="74">
        <v>30</v>
      </c>
      <c r="H29" s="73"/>
      <c r="I29" s="75">
        <v>0</v>
      </c>
    </row>
    <row r="30" spans="1:9">
      <c r="A30" s="57" t="s">
        <v>26</v>
      </c>
      <c r="B30" s="76"/>
      <c r="C30" s="62" t="str">
        <f>IF(ISBLANK(B30),"",B30/AnzSuSBud)</f>
        <v/>
      </c>
      <c r="E30" s="143" t="s">
        <v>105</v>
      </c>
      <c r="F30" s="143"/>
      <c r="G30" s="77">
        <v>30</v>
      </c>
      <c r="H30" s="140"/>
      <c r="I30" s="140"/>
    </row>
    <row r="31" spans="1:9">
      <c r="A31" s="57" t="s">
        <v>27</v>
      </c>
      <c r="B31" s="76"/>
      <c r="C31" s="62" t="str">
        <f>IF(ISBLANK(B31),"",B31/AnzSuSBud)</f>
        <v/>
      </c>
      <c r="E31" s="79" t="s">
        <v>53</v>
      </c>
      <c r="F31" s="78"/>
      <c r="G31" s="77">
        <v>80</v>
      </c>
      <c r="H31" s="140"/>
      <c r="I31" s="140"/>
    </row>
    <row r="32" spans="1:9">
      <c r="A32" s="57" t="s">
        <v>74</v>
      </c>
      <c r="B32" s="76"/>
      <c r="C32" s="62" t="str">
        <f>IF(ISBLANK(B32),"",B32/AnzSuSBud)</f>
        <v/>
      </c>
      <c r="E32" s="72" t="s">
        <v>54</v>
      </c>
      <c r="F32" s="80"/>
      <c r="G32" s="81">
        <v>80</v>
      </c>
      <c r="H32" s="81"/>
      <c r="I32" s="80"/>
    </row>
    <row r="33" spans="1:9">
      <c r="A33" s="57" t="s">
        <v>74</v>
      </c>
      <c r="B33" s="76"/>
      <c r="C33" s="62" t="str">
        <f>IF(ISBLANK(B33),"",B33/AnzSuSBud)</f>
        <v/>
      </c>
      <c r="E33" s="82" t="s">
        <v>102</v>
      </c>
      <c r="F33" s="83"/>
      <c r="G33" s="84">
        <v>0.33333333333333331</v>
      </c>
      <c r="H33" s="135" t="s">
        <v>104</v>
      </c>
      <c r="I33" s="135"/>
    </row>
    <row r="34" spans="1:9">
      <c r="A34" s="57" t="s">
        <v>74</v>
      </c>
      <c r="B34" s="76"/>
      <c r="C34" s="62" t="str">
        <f>IF(ISBLANK(B34),"",B34/AnzSuSBud)</f>
        <v/>
      </c>
      <c r="E34" s="72" t="s">
        <v>107</v>
      </c>
      <c r="F34" s="80"/>
      <c r="G34" s="85">
        <v>0.33333333333333331</v>
      </c>
      <c r="H34" s="136" t="s">
        <v>104</v>
      </c>
      <c r="I34" s="136"/>
    </row>
    <row r="35" spans="1:9" s="50" customFormat="1">
      <c r="A35" s="44" t="s">
        <v>28</v>
      </c>
      <c r="B35" s="42">
        <f>SUM(B28:B34)</f>
        <v>0</v>
      </c>
      <c r="C35" s="42">
        <f>SUM(C28:C34)</f>
        <v>0</v>
      </c>
      <c r="D35" s="52"/>
      <c r="E35" s="144" t="s">
        <v>101</v>
      </c>
      <c r="F35" s="144"/>
      <c r="G35" s="144"/>
      <c r="H35" s="144"/>
      <c r="I35" s="144"/>
    </row>
    <row r="36" spans="1:9">
      <c r="A36" s="51"/>
      <c r="B36" s="51"/>
      <c r="C36" s="51"/>
      <c r="E36" s="144"/>
      <c r="F36" s="144"/>
      <c r="G36" s="144"/>
      <c r="H36" s="144"/>
      <c r="I36" s="144"/>
    </row>
    <row r="37" spans="1:9">
      <c r="A37" s="18"/>
      <c r="B37" s="51"/>
      <c r="C37" s="51"/>
    </row>
    <row r="38" spans="1:9">
      <c r="A38" s="45" t="s">
        <v>29</v>
      </c>
      <c r="B38" s="42">
        <f>B35-B23</f>
        <v>0</v>
      </c>
      <c r="C38" s="42">
        <f>C35-C23</f>
        <v>0</v>
      </c>
    </row>
    <row r="39" spans="1:9" s="50" customFormat="1">
      <c r="D39" s="52"/>
    </row>
    <row r="40" spans="1:9" s="50" customFormat="1" ht="13" customHeight="1">
      <c r="A40" s="142" t="s">
        <v>99</v>
      </c>
      <c r="B40" s="142"/>
      <c r="C40" s="142"/>
      <c r="D40" s="142"/>
      <c r="E40" s="142"/>
      <c r="F40" s="142"/>
      <c r="G40" s="142"/>
      <c r="H40" s="142"/>
      <c r="I40" s="142"/>
    </row>
    <row r="41" spans="1:9" s="50" customFormat="1" ht="14.5" customHeight="1">
      <c r="A41" s="86"/>
      <c r="B41" s="86"/>
      <c r="C41" s="86"/>
      <c r="D41" s="86"/>
      <c r="E41" s="86"/>
      <c r="F41" s="86"/>
      <c r="G41" s="86"/>
      <c r="H41" s="86"/>
      <c r="I41" s="86"/>
    </row>
    <row r="42" spans="1:9" s="50" customFormat="1">
      <c r="D42" s="52"/>
      <c r="F42" s="56"/>
      <c r="I42" s="56"/>
    </row>
    <row r="43" spans="1:9" s="50" customFormat="1" ht="14.5" customHeight="1">
      <c r="A43" s="89" t="s">
        <v>20</v>
      </c>
      <c r="B43" s="89"/>
      <c r="C43" s="89"/>
      <c r="D43" s="89"/>
      <c r="E43" s="89"/>
      <c r="F43" s="89"/>
      <c r="G43" s="89"/>
      <c r="H43" s="89"/>
      <c r="I43" s="89"/>
    </row>
    <row r="44" spans="1:9" s="50" customFormat="1" ht="15" customHeight="1">
      <c r="A44" s="122" t="s">
        <v>18</v>
      </c>
      <c r="B44" s="123"/>
      <c r="C44" s="123"/>
      <c r="D44" s="123"/>
      <c r="E44" s="123"/>
      <c r="F44" s="123"/>
      <c r="G44" s="124"/>
      <c r="H44" s="90"/>
      <c r="I44" s="90"/>
    </row>
    <row r="45" spans="1:9" s="50" customFormat="1" ht="15" customHeight="1">
      <c r="A45" s="125"/>
      <c r="B45" s="126"/>
      <c r="C45" s="126"/>
      <c r="D45" s="126"/>
      <c r="E45" s="126"/>
      <c r="F45" s="126"/>
      <c r="G45" s="127"/>
      <c r="H45" s="90"/>
      <c r="I45" s="90"/>
    </row>
    <row r="46" spans="1:9" s="50" customFormat="1" ht="14">
      <c r="A46" s="125"/>
      <c r="B46" s="126"/>
      <c r="C46" s="126"/>
      <c r="D46" s="126"/>
      <c r="E46" s="126"/>
      <c r="F46" s="126"/>
      <c r="G46" s="127"/>
      <c r="H46" s="90"/>
      <c r="I46" s="90"/>
    </row>
    <row r="47" spans="1:9">
      <c r="A47" s="128"/>
      <c r="B47" s="129"/>
      <c r="C47" s="129"/>
      <c r="D47" s="129"/>
      <c r="E47" s="129"/>
      <c r="F47" s="129"/>
      <c r="G47" s="130"/>
    </row>
  </sheetData>
  <sheetProtection sheet="1" objects="1" scenarios="1" formatCells="0" selectLockedCells="1"/>
  <mergeCells count="22">
    <mergeCell ref="F8:I8"/>
    <mergeCell ref="E16:I22"/>
    <mergeCell ref="B7:C7"/>
    <mergeCell ref="B8:C8"/>
    <mergeCell ref="B9:C9"/>
    <mergeCell ref="A2:C2"/>
    <mergeCell ref="F5:I5"/>
    <mergeCell ref="H2:I2"/>
    <mergeCell ref="B5:C5"/>
    <mergeCell ref="F2:G2"/>
    <mergeCell ref="H33:I33"/>
    <mergeCell ref="H34:I34"/>
    <mergeCell ref="A44:G47"/>
    <mergeCell ref="E15:I15"/>
    <mergeCell ref="C11:I11"/>
    <mergeCell ref="H30:I30"/>
    <mergeCell ref="H31:I31"/>
    <mergeCell ref="H27:I27"/>
    <mergeCell ref="A40:I40"/>
    <mergeCell ref="E30:F30"/>
    <mergeCell ref="E35:I36"/>
    <mergeCell ref="E27:F27"/>
  </mergeCells>
  <phoneticPr fontId="1" type="noConversion"/>
  <conditionalFormatting sqref="A28">
    <cfRule type="containsBlanks" dxfId="34" priority="40">
      <formula>LEN(TRIM(A28))=0</formula>
    </cfRule>
  </conditionalFormatting>
  <conditionalFormatting sqref="A44">
    <cfRule type="endsWith" dxfId="33" priority="3" operator="endsWith" text=")">
      <formula>RIGHT(A44,LEN(")"))=")"</formula>
    </cfRule>
  </conditionalFormatting>
  <conditionalFormatting sqref="B5">
    <cfRule type="containsBlanks" dxfId="32" priority="53">
      <formula>LEN(TRIM(B5))=0</formula>
    </cfRule>
  </conditionalFormatting>
  <conditionalFormatting sqref="B7:B9">
    <cfRule type="containsBlanks" dxfId="31" priority="19">
      <formula>LEN(TRIM(B7))=0</formula>
    </cfRule>
  </conditionalFormatting>
  <conditionalFormatting sqref="F5">
    <cfRule type="containsText" dxfId="30" priority="1" operator="containsText" text="eintragen">
      <formula>NOT(ISERROR(SEARCH("eintragen",F5)))</formula>
    </cfRule>
  </conditionalFormatting>
  <conditionalFormatting sqref="F8">
    <cfRule type="containsText" dxfId="29" priority="55" operator="containsText" text="(Eintrag)">
      <formula>NOT(ISERROR(SEARCH("(Eintrag)",F8)))</formula>
    </cfRule>
  </conditionalFormatting>
  <conditionalFormatting sqref="F8:I8">
    <cfRule type="endsWith" dxfId="28" priority="2" operator="endsWith" text="len)">
      <formula>RIGHT(F8,LEN("len)"))="len)"</formula>
    </cfRule>
  </conditionalFormatting>
  <pageMargins left="0.75000000000000011" right="0.5" top="1" bottom="0.5" header="0" footer="0.5"/>
  <pageSetup paperSize="9" fitToHeight="2" orientation="portrait" horizontalDpi="4294967292" verticalDpi="4294967292" r:id="rId1"/>
  <headerFooter>
    <oddHeader>&amp;C&amp;"Calibri,Standard"&amp;K000000&amp;G</oddHeader>
  </headerFooter>
  <legacyDrawingHF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5"/>
  <sheetViews>
    <sheetView showRuler="0" view="pageLayout" zoomScaleNormal="183" workbookViewId="0">
      <selection activeCell="B11" sqref="B11"/>
    </sheetView>
  </sheetViews>
  <sheetFormatPr baseColWidth="10" defaultColWidth="10.6640625" defaultRowHeight="16"/>
  <cols>
    <col min="1" max="1" width="21" style="54" customWidth="1"/>
    <col min="2" max="2" width="11.83203125" style="54" bestFit="1" customWidth="1"/>
    <col min="3" max="3" width="10.6640625" style="54" customWidth="1"/>
    <col min="4" max="4" width="3.33203125" style="52" customWidth="1"/>
    <col min="5" max="5" width="9.83203125" style="54" bestFit="1" customWidth="1"/>
    <col min="6" max="6" width="5.1640625" style="58" customWidth="1"/>
    <col min="7" max="7" width="7.5" style="54" bestFit="1" customWidth="1"/>
    <col min="8" max="8" width="6.6640625" style="54" customWidth="1"/>
    <col min="9" max="9" width="7.6640625" style="58" customWidth="1"/>
    <col min="10" max="16384" width="10.6640625" style="54"/>
  </cols>
  <sheetData>
    <row r="1" spans="1:9">
      <c r="A1" s="51"/>
      <c r="B1" s="51"/>
      <c r="C1" s="51"/>
      <c r="E1" s="51"/>
      <c r="F1" s="53"/>
      <c r="G1" s="51"/>
      <c r="H1" s="51"/>
      <c r="I1" s="53"/>
    </row>
    <row r="2" spans="1:9">
      <c r="A2" s="146" t="str">
        <f>SpezWoJahr</f>
        <v>Spezialwoche 2024/25</v>
      </c>
      <c r="B2" s="146"/>
      <c r="C2" s="146"/>
      <c r="E2" s="52"/>
      <c r="F2" s="150" t="s">
        <v>49</v>
      </c>
      <c r="G2" s="150"/>
      <c r="H2" s="150"/>
      <c r="I2" s="150"/>
    </row>
    <row r="3" spans="1:9" s="52" customFormat="1">
      <c r="A3" s="98" t="str">
        <f>Version</f>
        <v>(Fsg 04. April 2024)</v>
      </c>
    </row>
    <row r="4" spans="1:9" s="50" customFormat="1">
      <c r="A4" s="55"/>
      <c r="D4" s="52"/>
      <c r="F4" s="94" t="s">
        <v>1</v>
      </c>
      <c r="G4" s="94"/>
      <c r="H4" s="94"/>
      <c r="I4" s="94"/>
    </row>
    <row r="5" spans="1:9" s="50" customFormat="1" ht="15.5" customHeight="1">
      <c r="A5" s="55" t="s">
        <v>21</v>
      </c>
      <c r="B5" s="165" t="str">
        <f>VornLei&amp;" "&amp;NameLei</f>
        <v xml:space="preserve"> </v>
      </c>
      <c r="C5" s="165"/>
      <c r="D5" s="52"/>
      <c r="F5" s="147" t="str">
        <f>WoBez</f>
        <v>(bitte eintragen)</v>
      </c>
      <c r="G5" s="147"/>
      <c r="H5" s="147"/>
      <c r="I5" s="147"/>
    </row>
    <row r="6" spans="1:9" s="50" customFormat="1" ht="15.5" customHeight="1">
      <c r="D6" s="52"/>
      <c r="F6" s="56"/>
      <c r="I6" s="56"/>
    </row>
    <row r="7" spans="1:9" s="50" customFormat="1">
      <c r="A7" s="55" t="s">
        <v>96</v>
      </c>
      <c r="B7" s="166" t="str">
        <f>BeglV1&amp;" "&amp;BeglN1</f>
        <v xml:space="preserve"> </v>
      </c>
      <c r="C7" s="167"/>
      <c r="D7" s="52"/>
      <c r="F7" s="95" t="s">
        <v>95</v>
      </c>
      <c r="G7" s="95"/>
      <c r="H7" s="95"/>
      <c r="I7" s="95"/>
    </row>
    <row r="8" spans="1:9" s="50" customFormat="1" ht="15.5" customHeight="1">
      <c r="B8" s="166" t="str">
        <f>BeglV2&amp;" "&amp;BeglN2</f>
        <v xml:space="preserve"> </v>
      </c>
      <c r="C8" s="167"/>
      <c r="D8" s="52"/>
      <c r="F8" s="165" t="str">
        <f>WoArt</f>
        <v>(bitte wählen)</v>
      </c>
      <c r="G8" s="165"/>
      <c r="H8" s="165"/>
      <c r="I8" s="165"/>
    </row>
    <row r="9" spans="1:9" s="50" customFormat="1" ht="15.5" customHeight="1">
      <c r="B9" s="166" t="str">
        <f>BeglV3&amp;" "&amp;BeglN3</f>
        <v xml:space="preserve"> </v>
      </c>
      <c r="C9" s="167"/>
      <c r="D9" s="52"/>
    </row>
    <row r="10" spans="1:9" s="50" customFormat="1">
      <c r="D10" s="52"/>
      <c r="F10" s="56"/>
      <c r="I10" s="56"/>
    </row>
    <row r="11" spans="1:9" s="50" customFormat="1" ht="14.5" customHeight="1">
      <c r="A11" s="96" t="s">
        <v>24</v>
      </c>
      <c r="B11" s="57"/>
      <c r="C11" s="138" t="s">
        <v>103</v>
      </c>
      <c r="D11" s="139"/>
      <c r="E11" s="139"/>
      <c r="F11" s="139"/>
      <c r="G11" s="139"/>
      <c r="H11" s="139"/>
      <c r="I11" s="139"/>
    </row>
    <row r="12" spans="1:9" s="50" customFormat="1">
      <c r="D12" s="52"/>
      <c r="F12" s="56"/>
      <c r="I12" s="56"/>
    </row>
    <row r="13" spans="1:9" s="50" customFormat="1">
      <c r="D13" s="52"/>
      <c r="F13" s="56"/>
      <c r="I13" s="56"/>
    </row>
    <row r="14" spans="1:9">
      <c r="A14" s="7" t="s">
        <v>97</v>
      </c>
      <c r="B14" s="51"/>
      <c r="C14" s="51"/>
      <c r="E14" s="51"/>
      <c r="F14" s="53"/>
      <c r="G14" s="51"/>
      <c r="H14" s="51"/>
    </row>
    <row r="15" spans="1:9">
      <c r="A15" s="87" t="s">
        <v>80</v>
      </c>
      <c r="B15" s="88" t="s">
        <v>90</v>
      </c>
      <c r="C15" s="88" t="s">
        <v>91</v>
      </c>
      <c r="E15" s="137" t="s">
        <v>23</v>
      </c>
      <c r="F15" s="137"/>
      <c r="G15" s="137"/>
      <c r="H15" s="137"/>
      <c r="I15" s="137"/>
    </row>
    <row r="16" spans="1:9">
      <c r="A16" s="63" t="s">
        <v>74</v>
      </c>
      <c r="B16" s="61"/>
      <c r="C16" s="62" t="str">
        <f t="shared" ref="C16:C22" si="0">IF(ISBLANK(B16),"",B16/AnzSuSDef)</f>
        <v/>
      </c>
      <c r="E16" s="164" t="s">
        <v>18</v>
      </c>
      <c r="F16" s="153"/>
      <c r="G16" s="153"/>
      <c r="H16" s="153"/>
      <c r="I16" s="154"/>
    </row>
    <row r="17" spans="1:9">
      <c r="A17" s="63" t="s">
        <v>74</v>
      </c>
      <c r="B17" s="61"/>
      <c r="C17" s="62" t="str">
        <f t="shared" si="0"/>
        <v/>
      </c>
      <c r="E17" s="155"/>
      <c r="F17" s="156"/>
      <c r="G17" s="156"/>
      <c r="H17" s="156"/>
      <c r="I17" s="157"/>
    </row>
    <row r="18" spans="1:9">
      <c r="A18" s="63" t="s">
        <v>74</v>
      </c>
      <c r="B18" s="61"/>
      <c r="C18" s="62" t="str">
        <f t="shared" si="0"/>
        <v/>
      </c>
      <c r="E18" s="155"/>
      <c r="F18" s="156"/>
      <c r="G18" s="156"/>
      <c r="H18" s="156"/>
      <c r="I18" s="157"/>
    </row>
    <row r="19" spans="1:9">
      <c r="A19" s="63" t="s">
        <v>74</v>
      </c>
      <c r="B19" s="61"/>
      <c r="C19" s="62" t="str">
        <f t="shared" si="0"/>
        <v/>
      </c>
      <c r="E19" s="155"/>
      <c r="F19" s="156"/>
      <c r="G19" s="156"/>
      <c r="H19" s="156"/>
      <c r="I19" s="157"/>
    </row>
    <row r="20" spans="1:9">
      <c r="A20" s="64" t="s">
        <v>74</v>
      </c>
      <c r="B20" s="61"/>
      <c r="C20" s="62" t="str">
        <f t="shared" si="0"/>
        <v/>
      </c>
      <c r="E20" s="155"/>
      <c r="F20" s="156"/>
      <c r="G20" s="156"/>
      <c r="H20" s="156"/>
      <c r="I20" s="157"/>
    </row>
    <row r="21" spans="1:9">
      <c r="A21" s="65" t="s">
        <v>74</v>
      </c>
      <c r="B21" s="61"/>
      <c r="C21" s="62" t="str">
        <f t="shared" si="0"/>
        <v/>
      </c>
      <c r="E21" s="155"/>
      <c r="F21" s="156"/>
      <c r="G21" s="156"/>
      <c r="H21" s="156"/>
      <c r="I21" s="157"/>
    </row>
    <row r="22" spans="1:9">
      <c r="A22" s="65" t="s">
        <v>74</v>
      </c>
      <c r="B22" s="61"/>
      <c r="C22" s="62" t="str">
        <f t="shared" si="0"/>
        <v/>
      </c>
      <c r="E22" s="158"/>
      <c r="F22" s="159"/>
      <c r="G22" s="159"/>
      <c r="H22" s="159"/>
      <c r="I22" s="160"/>
    </row>
    <row r="23" spans="1:9">
      <c r="A23" s="44" t="s">
        <v>22</v>
      </c>
      <c r="B23" s="42">
        <f>SUM(B16:B22)</f>
        <v>0</v>
      </c>
      <c r="C23" s="42">
        <f>SUM(C16:C22)</f>
        <v>0</v>
      </c>
      <c r="E23" s="51"/>
      <c r="F23" s="53"/>
      <c r="G23" s="51"/>
      <c r="H23" s="51"/>
      <c r="I23" s="53"/>
    </row>
    <row r="24" spans="1:9">
      <c r="A24" s="51"/>
      <c r="B24" s="51"/>
      <c r="C24" s="51"/>
      <c r="E24" s="51"/>
      <c r="F24" s="53"/>
      <c r="G24" s="51"/>
      <c r="H24" s="51"/>
      <c r="I24" s="53"/>
    </row>
    <row r="25" spans="1:9">
      <c r="A25" s="51"/>
      <c r="B25" s="51"/>
      <c r="C25" s="51"/>
    </row>
    <row r="26" spans="1:9">
      <c r="A26" s="66" t="s">
        <v>25</v>
      </c>
      <c r="B26" s="51"/>
      <c r="C26" s="51"/>
    </row>
    <row r="27" spans="1:9">
      <c r="A27" s="59" t="s">
        <v>98</v>
      </c>
      <c r="B27" s="60" t="s">
        <v>90</v>
      </c>
      <c r="C27" s="60" t="s">
        <v>91</v>
      </c>
      <c r="E27" s="145" t="s">
        <v>92</v>
      </c>
      <c r="F27" s="145"/>
      <c r="G27" s="67" t="s">
        <v>93</v>
      </c>
      <c r="H27" s="141" t="s">
        <v>94</v>
      </c>
      <c r="I27" s="141"/>
    </row>
    <row r="28" spans="1:9">
      <c r="A28" s="48" t="s">
        <v>89</v>
      </c>
      <c r="B28" s="47">
        <f>C28*AnzSuSBud</f>
        <v>0</v>
      </c>
      <c r="C28" s="43">
        <f>MIN(Abrechnung_SuS,IF(WoArt="Gemeinschaftswoche 1. Sek P",40+(Abrechnung_SuS-40)/2,IF(WoArt="Gemeinschaftswoche 1. Gym/FMS",BeitrGW_II,IF(WoArt="Schulreise 2. Sek P",BeitrSR_2P,IF(OR(WoArt="Modul",WoArt="Schulreise 2. Gym"),BeitrMod*Abrechnung_SuS,IF(WoArt="Schwerpunktfachwoche",BeitrSW,IF(WoArt="Klassenprojektwoche",BeitrKP,0)))))))</f>
        <v>0</v>
      </c>
      <c r="E28" s="68" t="s">
        <v>108</v>
      </c>
      <c r="F28" s="69" t="s">
        <v>109</v>
      </c>
      <c r="G28" s="70">
        <v>70</v>
      </c>
      <c r="H28" s="69" t="s">
        <v>100</v>
      </c>
      <c r="I28" s="71">
        <v>30</v>
      </c>
    </row>
    <row r="29" spans="1:9">
      <c r="A29" s="46" t="s">
        <v>88</v>
      </c>
      <c r="B29" s="43">
        <f>C29*AnzSuSBud</f>
        <v>0</v>
      </c>
      <c r="C29" s="43">
        <f>IF(WoArt="Gemeinschaftswoche 1. Sek P",MIN(C23-C28,ElternGW_P),IF(WoArt="Schulreise 2. Sek P",ElternSR_P,0))</f>
        <v>0</v>
      </c>
      <c r="E29" s="72" t="s">
        <v>106</v>
      </c>
      <c r="F29" s="73" t="s">
        <v>100</v>
      </c>
      <c r="G29" s="74">
        <v>30</v>
      </c>
      <c r="H29" s="73"/>
      <c r="I29" s="75">
        <v>0</v>
      </c>
    </row>
    <row r="30" spans="1:9">
      <c r="A30" s="57" t="s">
        <v>26</v>
      </c>
      <c r="B30" s="76"/>
      <c r="C30" s="62" t="str">
        <f>IF(ISBLANK(B30),"",B30/AnzSuSDef)</f>
        <v/>
      </c>
      <c r="E30" s="143" t="s">
        <v>105</v>
      </c>
      <c r="F30" s="143"/>
      <c r="G30" s="77">
        <v>30</v>
      </c>
      <c r="H30" s="140"/>
      <c r="I30" s="140"/>
    </row>
    <row r="31" spans="1:9">
      <c r="A31" s="57" t="s">
        <v>27</v>
      </c>
      <c r="B31" s="76"/>
      <c r="C31" s="62" t="str">
        <f>IF(ISBLANK(B31),"",B31/AnzSuSDef)</f>
        <v/>
      </c>
      <c r="E31" s="79" t="s">
        <v>53</v>
      </c>
      <c r="F31" s="78"/>
      <c r="G31" s="77">
        <v>80</v>
      </c>
      <c r="H31" s="140"/>
      <c r="I31" s="140"/>
    </row>
    <row r="32" spans="1:9" ht="15.5" customHeight="1">
      <c r="A32" s="57" t="s">
        <v>74</v>
      </c>
      <c r="B32" s="76"/>
      <c r="C32" s="62" t="str">
        <f>IF(ISBLANK(B32),"",B32/AnzSuSDef)</f>
        <v/>
      </c>
      <c r="E32" s="72" t="s">
        <v>54</v>
      </c>
      <c r="F32" s="80"/>
      <c r="G32" s="81">
        <v>80</v>
      </c>
      <c r="H32" s="81"/>
      <c r="I32" s="80"/>
    </row>
    <row r="33" spans="1:9">
      <c r="A33" s="57" t="s">
        <v>74</v>
      </c>
      <c r="B33" s="76"/>
      <c r="C33" s="62" t="str">
        <f>IF(ISBLANK(B33),"",B33/AnzSuSDef)</f>
        <v/>
      </c>
      <c r="E33" s="82" t="s">
        <v>102</v>
      </c>
      <c r="F33" s="83"/>
      <c r="G33" s="84">
        <v>0.33333333333333331</v>
      </c>
      <c r="H33" s="135" t="s">
        <v>104</v>
      </c>
      <c r="I33" s="135"/>
    </row>
    <row r="34" spans="1:9" ht="15.5" customHeight="1">
      <c r="A34" s="57" t="s">
        <v>74</v>
      </c>
      <c r="B34" s="76"/>
      <c r="C34" s="62" t="str">
        <f>IF(ISBLANK(B34),"",B34/AnzSuSDef)</f>
        <v/>
      </c>
      <c r="E34" s="72" t="s">
        <v>107</v>
      </c>
      <c r="F34" s="80"/>
      <c r="G34" s="85">
        <v>0.33333333333333331</v>
      </c>
      <c r="H34" s="136" t="s">
        <v>104</v>
      </c>
      <c r="I34" s="136"/>
    </row>
    <row r="35" spans="1:9" s="50" customFormat="1" ht="15.5" customHeight="1">
      <c r="A35" s="44" t="s">
        <v>28</v>
      </c>
      <c r="B35" s="42">
        <f>SUM(B28:B34)</f>
        <v>0</v>
      </c>
      <c r="C35" s="42">
        <f>SUM(C28:C34)</f>
        <v>0</v>
      </c>
      <c r="D35" s="52"/>
      <c r="E35" s="144" t="s">
        <v>101</v>
      </c>
      <c r="F35" s="144"/>
      <c r="G35" s="144"/>
      <c r="H35" s="144"/>
      <c r="I35" s="144"/>
    </row>
    <row r="36" spans="1:9">
      <c r="A36" s="51"/>
      <c r="B36" s="51"/>
      <c r="C36" s="51"/>
      <c r="E36" s="144"/>
      <c r="F36" s="144"/>
      <c r="G36" s="144"/>
      <c r="H36" s="144"/>
      <c r="I36" s="144"/>
    </row>
    <row r="37" spans="1:9" ht="15.5" customHeight="1">
      <c r="A37" s="18"/>
      <c r="B37" s="51"/>
      <c r="C37" s="51"/>
      <c r="E37" s="50"/>
      <c r="F37" s="50"/>
      <c r="G37" s="50"/>
      <c r="H37" s="50"/>
      <c r="I37" s="50"/>
    </row>
    <row r="38" spans="1:9">
      <c r="A38" s="45" t="s">
        <v>29</v>
      </c>
      <c r="B38" s="42">
        <f>B35-B23</f>
        <v>0</v>
      </c>
      <c r="C38" s="42">
        <f>C35-C23</f>
        <v>0</v>
      </c>
      <c r="E38" s="50"/>
      <c r="F38" s="56"/>
      <c r="G38" s="50"/>
      <c r="H38" s="50"/>
      <c r="I38" s="56"/>
    </row>
    <row r="39" spans="1:9" s="50" customFormat="1">
      <c r="D39" s="52"/>
    </row>
    <row r="40" spans="1:9" s="50" customFormat="1">
      <c r="D40" s="52"/>
      <c r="F40" s="56"/>
      <c r="I40" s="56"/>
    </row>
    <row r="41" spans="1:9" customFormat="1">
      <c r="A41" s="24" t="s">
        <v>50</v>
      </c>
      <c r="B41" s="3"/>
      <c r="C41" s="3"/>
      <c r="D41" s="3"/>
      <c r="E41" s="3"/>
      <c r="F41" s="3"/>
      <c r="G41" s="3"/>
    </row>
    <row r="42" spans="1:9" customFormat="1">
      <c r="A42" s="24" t="s">
        <v>51</v>
      </c>
      <c r="B42" s="3"/>
      <c r="C42" s="3"/>
      <c r="D42" s="3"/>
      <c r="E42" s="3"/>
      <c r="F42" s="3"/>
      <c r="G42" s="3"/>
    </row>
    <row r="43" spans="1:9" customFormat="1" ht="27" customHeight="1">
      <c r="A43" s="49"/>
      <c r="B43" s="49"/>
      <c r="C43" s="49"/>
      <c r="D43" s="49"/>
      <c r="E43" s="49"/>
      <c r="F43" s="49"/>
      <c r="G43" s="49"/>
      <c r="H43" s="49"/>
      <c r="I43" s="49"/>
    </row>
    <row r="44" spans="1:9" customFormat="1" ht="15" customHeight="1">
      <c r="B44" s="6"/>
      <c r="C44" s="6"/>
      <c r="D44" s="6"/>
      <c r="E44" s="6"/>
      <c r="F44" s="6"/>
      <c r="G44" s="6"/>
    </row>
    <row r="45" spans="1:9" customFormat="1">
      <c r="A45" s="163" t="s">
        <v>65</v>
      </c>
      <c r="B45" s="163"/>
      <c r="C45" s="163"/>
      <c r="D45" s="163"/>
      <c r="E45" s="163"/>
      <c r="F45" s="163"/>
      <c r="G45" s="163"/>
      <c r="H45" s="163"/>
      <c r="I45" s="163"/>
    </row>
  </sheetData>
  <sheetProtection sheet="1" objects="1" scenarios="1" formatCells="0" selectLockedCells="1"/>
  <mergeCells count="20">
    <mergeCell ref="A2:C2"/>
    <mergeCell ref="H33:I33"/>
    <mergeCell ref="B5:C5"/>
    <mergeCell ref="F5:I5"/>
    <mergeCell ref="F2:I2"/>
    <mergeCell ref="B7:C7"/>
    <mergeCell ref="B8:C8"/>
    <mergeCell ref="B9:C9"/>
    <mergeCell ref="E27:F27"/>
    <mergeCell ref="E30:F30"/>
    <mergeCell ref="F8:I8"/>
    <mergeCell ref="C11:I11"/>
    <mergeCell ref="A45:I45"/>
    <mergeCell ref="E15:I15"/>
    <mergeCell ref="E16:I22"/>
    <mergeCell ref="H27:I27"/>
    <mergeCell ref="H30:I30"/>
    <mergeCell ref="H31:I31"/>
    <mergeCell ref="H34:I34"/>
    <mergeCell ref="E35:I36"/>
  </mergeCells>
  <conditionalFormatting sqref="A28">
    <cfRule type="containsBlanks" dxfId="27" priority="7">
      <formula>LEN(TRIM(A28))=0</formula>
    </cfRule>
  </conditionalFormatting>
  <conditionalFormatting sqref="B5">
    <cfRule type="containsBlanks" dxfId="26" priority="24">
      <formula>LEN(TRIM(B5))=0</formula>
    </cfRule>
  </conditionalFormatting>
  <conditionalFormatting sqref="B7:B9">
    <cfRule type="containsBlanks" dxfId="25" priority="12">
      <formula>LEN(TRIM(B7))=0</formula>
    </cfRule>
  </conditionalFormatting>
  <conditionalFormatting sqref="F5">
    <cfRule type="containsText" dxfId="24" priority="1" operator="containsText" text="eintragen">
      <formula>NOT(ISERROR(SEARCH("eintragen",F5)))</formula>
    </cfRule>
  </conditionalFormatting>
  <conditionalFormatting sqref="F8:I8">
    <cfRule type="endsWith" dxfId="23" priority="2" operator="endsWith" text="len)">
      <formula>RIGHT(F8,LEN("len)"))="len)"</formula>
    </cfRule>
  </conditionalFormatting>
  <pageMargins left="0.75000000000000011" right="0.5" top="1" bottom="0.5" header="0" footer="0.5"/>
  <pageSetup paperSize="9" fitToHeight="2" orientation="portrait" horizontalDpi="4294967292" verticalDpi="4294967292" r:id="rId1"/>
  <headerFooter>
    <oddHeader>&amp;C&amp;"Calibri,Standard"&amp;K000000&amp;G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1"/>
  <sheetViews>
    <sheetView showRuler="0" view="pageLayout" zoomScaleNormal="100" workbookViewId="0">
      <selection activeCell="B8" sqref="B8:B11"/>
    </sheetView>
  </sheetViews>
  <sheetFormatPr baseColWidth="10" defaultRowHeight="16"/>
  <cols>
    <col min="1" max="1" width="8.5" customWidth="1"/>
    <col min="2" max="6" width="21.5" customWidth="1"/>
    <col min="7" max="13" width="17" customWidth="1"/>
    <col min="14" max="14" width="14" customWidth="1"/>
  </cols>
  <sheetData>
    <row r="1" spans="1:14">
      <c r="A1" s="3"/>
      <c r="B1" s="3"/>
      <c r="C1" s="3"/>
      <c r="D1" s="3"/>
      <c r="E1" s="3"/>
      <c r="F1" s="3"/>
      <c r="G1" s="3"/>
      <c r="H1" s="3"/>
      <c r="I1" s="3"/>
      <c r="J1" s="3"/>
      <c r="K1" s="3"/>
      <c r="L1" s="3"/>
      <c r="M1" s="3"/>
      <c r="N1" s="3"/>
    </row>
    <row r="2" spans="1:14">
      <c r="A2" s="4" t="str">
        <f>SpezWoJahr</f>
        <v>Spezialwoche 2024/25</v>
      </c>
      <c r="B2" s="4"/>
      <c r="C2" s="3" t="s">
        <v>85</v>
      </c>
      <c r="D2" s="3"/>
      <c r="E2" s="3"/>
      <c r="F2" s="3" t="s">
        <v>1</v>
      </c>
      <c r="G2" s="4" t="str">
        <f>SpezWoJahr</f>
        <v>Spezialwoche 2024/25</v>
      </c>
      <c r="H2" s="4"/>
      <c r="I2" s="3" t="s">
        <v>46</v>
      </c>
      <c r="J2" s="3"/>
      <c r="K2" s="3"/>
      <c r="L2" s="3" t="s">
        <v>1</v>
      </c>
      <c r="M2" s="3"/>
    </row>
    <row r="3" spans="1:14">
      <c r="A3" s="3"/>
      <c r="B3" s="98" t="str">
        <f>Version</f>
        <v>(Fsg 04. April 2024)</v>
      </c>
      <c r="C3" s="3"/>
      <c r="D3" s="3"/>
      <c r="E3" s="3"/>
      <c r="F3" s="4" t="str">
        <f>WoBez</f>
        <v>(bitte eintragen)</v>
      </c>
      <c r="G3" s="3"/>
      <c r="H3" s="3"/>
      <c r="I3" s="3"/>
      <c r="J3" s="3"/>
      <c r="K3" s="3"/>
      <c r="L3" s="4" t="str">
        <f>WoBez</f>
        <v>(bitte eintragen)</v>
      </c>
      <c r="M3" s="3"/>
    </row>
    <row r="4" spans="1:14">
      <c r="A4" s="4" t="s">
        <v>21</v>
      </c>
      <c r="B4" s="3"/>
      <c r="C4" s="4" t="s">
        <v>31</v>
      </c>
      <c r="D4" s="3"/>
      <c r="E4" s="3"/>
      <c r="F4" s="3" t="s">
        <v>17</v>
      </c>
      <c r="G4" s="4" t="s">
        <v>21</v>
      </c>
      <c r="H4" s="3"/>
      <c r="I4" s="4" t="s">
        <v>31</v>
      </c>
      <c r="J4" s="3"/>
      <c r="K4" s="3"/>
      <c r="L4" s="3" t="s">
        <v>17</v>
      </c>
      <c r="M4" s="3"/>
    </row>
    <row r="5" spans="1:14">
      <c r="A5" s="3" t="str">
        <f>VornLei&amp;" "&amp;NameLei</f>
        <v xml:space="preserve"> </v>
      </c>
      <c r="B5" s="3"/>
      <c r="C5" s="3" t="str">
        <f>IF(WoArt&lt;&gt;"klassenprojektwoche",IF(Terminwahl="(bitte wählen)"," ",IF(Terminwahl="anderer Termin:",Alternativtermin,Terminwahl))," ")</f>
        <v>regulärer Termin</v>
      </c>
      <c r="D5" s="3"/>
      <c r="E5" s="3"/>
      <c r="F5" s="41">
        <f>AnzSuSBud</f>
        <v>0</v>
      </c>
      <c r="G5" s="3" t="str">
        <f>VornLei&amp;" "&amp;NameLei</f>
        <v xml:space="preserve"> </v>
      </c>
      <c r="H5" s="3"/>
      <c r="I5" s="3" t="str">
        <f>IF(WoArt&lt;&gt;"klassenprojektwoche",IF(Terminwahl="(bitte wählen)"," ",IF(Terminwahl="anderer Termin:",Alternativtermin,Terminwahl))," ")</f>
        <v>regulärer Termin</v>
      </c>
      <c r="J5" s="3"/>
      <c r="K5" s="3"/>
      <c r="L5" s="41">
        <f>AnzSuSBud</f>
        <v>0</v>
      </c>
      <c r="M5" s="3"/>
    </row>
    <row r="6" spans="1:14">
      <c r="A6" s="3"/>
      <c r="B6" s="3"/>
      <c r="C6" s="3"/>
      <c r="D6" s="3"/>
      <c r="E6" s="3"/>
      <c r="F6" s="3"/>
      <c r="G6" s="3"/>
      <c r="H6" s="3"/>
      <c r="I6" s="3"/>
      <c r="J6" s="3"/>
      <c r="K6" s="3"/>
      <c r="L6" s="3"/>
      <c r="M6" s="3"/>
    </row>
    <row r="7" spans="1:14">
      <c r="A7" s="3"/>
      <c r="B7" s="5" t="s">
        <v>34</v>
      </c>
      <c r="C7" s="5" t="s">
        <v>35</v>
      </c>
      <c r="D7" s="5" t="s">
        <v>36</v>
      </c>
      <c r="E7" s="5" t="s">
        <v>37</v>
      </c>
      <c r="F7" s="5" t="s">
        <v>38</v>
      </c>
      <c r="G7" s="3"/>
      <c r="H7" s="3"/>
      <c r="I7" s="3"/>
      <c r="J7" s="3"/>
      <c r="K7" s="3"/>
      <c r="L7" s="3"/>
      <c r="M7" s="3"/>
    </row>
    <row r="8" spans="1:14" ht="15" customHeight="1">
      <c r="A8" s="9">
        <v>0.33333333333333331</v>
      </c>
      <c r="B8" s="168" t="s">
        <v>18</v>
      </c>
      <c r="C8" s="168"/>
      <c r="D8" s="168"/>
      <c r="E8" s="168"/>
      <c r="F8" s="168"/>
      <c r="G8" s="5" t="s">
        <v>39</v>
      </c>
      <c r="H8" s="5" t="s">
        <v>40</v>
      </c>
      <c r="I8" s="5" t="s">
        <v>41</v>
      </c>
      <c r="J8" s="5" t="s">
        <v>42</v>
      </c>
      <c r="K8" s="5" t="s">
        <v>43</v>
      </c>
      <c r="L8" s="5" t="s">
        <v>44</v>
      </c>
      <c r="M8" s="5" t="s">
        <v>45</v>
      </c>
    </row>
    <row r="9" spans="1:14">
      <c r="A9" s="10"/>
      <c r="B9" s="169"/>
      <c r="C9" s="169"/>
      <c r="D9" s="169"/>
      <c r="E9" s="169"/>
      <c r="F9" s="169"/>
      <c r="G9" s="14" t="s">
        <v>47</v>
      </c>
      <c r="H9" s="8" t="e">
        <f>G9+1</f>
        <v>#VALUE!</v>
      </c>
      <c r="I9" s="8" t="e">
        <f t="shared" ref="I9:M9" si="0">H9+1</f>
        <v>#VALUE!</v>
      </c>
      <c r="J9" s="8" t="e">
        <f t="shared" si="0"/>
        <v>#VALUE!</v>
      </c>
      <c r="K9" s="8" t="e">
        <f t="shared" si="0"/>
        <v>#VALUE!</v>
      </c>
      <c r="L9" s="8" t="e">
        <f t="shared" si="0"/>
        <v>#VALUE!</v>
      </c>
      <c r="M9" s="8" t="e">
        <f t="shared" si="0"/>
        <v>#VALUE!</v>
      </c>
    </row>
    <row r="10" spans="1:14">
      <c r="A10" s="10"/>
      <c r="B10" s="169"/>
      <c r="C10" s="169"/>
      <c r="D10" s="169"/>
      <c r="E10" s="169"/>
      <c r="F10" s="169"/>
      <c r="G10" s="171" t="s">
        <v>18</v>
      </c>
      <c r="H10" s="171"/>
      <c r="I10" s="171"/>
      <c r="J10" s="171"/>
      <c r="K10" s="180"/>
      <c r="L10" s="180"/>
      <c r="M10" s="180"/>
    </row>
    <row r="11" spans="1:14">
      <c r="A11" s="10"/>
      <c r="B11" s="170"/>
      <c r="C11" s="170"/>
      <c r="D11" s="170"/>
      <c r="E11" s="170"/>
      <c r="F11" s="170"/>
      <c r="G11" s="172"/>
      <c r="H11" s="172"/>
      <c r="I11" s="172"/>
      <c r="J11" s="172"/>
      <c r="K11" s="181"/>
      <c r="L11" s="181"/>
      <c r="M11" s="181"/>
    </row>
    <row r="12" spans="1:14">
      <c r="A12" s="9">
        <v>0.41666666666666669</v>
      </c>
      <c r="B12" s="168"/>
      <c r="C12" s="168"/>
      <c r="D12" s="168"/>
      <c r="E12" s="168"/>
      <c r="F12" s="168"/>
      <c r="G12" s="172"/>
      <c r="H12" s="172"/>
      <c r="I12" s="172"/>
      <c r="J12" s="172"/>
      <c r="K12" s="181"/>
      <c r="L12" s="181"/>
      <c r="M12" s="181"/>
    </row>
    <row r="13" spans="1:14">
      <c r="A13" s="10"/>
      <c r="B13" s="169"/>
      <c r="C13" s="169"/>
      <c r="D13" s="169"/>
      <c r="E13" s="169"/>
      <c r="F13" s="169"/>
      <c r="G13" s="172"/>
      <c r="H13" s="172"/>
      <c r="I13" s="172"/>
      <c r="J13" s="172"/>
      <c r="K13" s="181"/>
      <c r="L13" s="181"/>
      <c r="M13" s="181"/>
    </row>
    <row r="14" spans="1:14">
      <c r="A14" s="10"/>
      <c r="B14" s="169"/>
      <c r="C14" s="169"/>
      <c r="D14" s="169"/>
      <c r="E14" s="169"/>
      <c r="F14" s="169"/>
      <c r="G14" s="172"/>
      <c r="H14" s="172"/>
      <c r="I14" s="172"/>
      <c r="J14" s="172"/>
      <c r="K14" s="181"/>
      <c r="L14" s="181"/>
      <c r="M14" s="181"/>
    </row>
    <row r="15" spans="1:14">
      <c r="A15" s="7"/>
      <c r="B15" s="170"/>
      <c r="C15" s="170"/>
      <c r="D15" s="170"/>
      <c r="E15" s="170"/>
      <c r="F15" s="170"/>
      <c r="G15" s="172"/>
      <c r="H15" s="172"/>
      <c r="I15" s="172"/>
      <c r="J15" s="172"/>
      <c r="K15" s="181"/>
      <c r="L15" s="181"/>
      <c r="M15" s="181"/>
    </row>
    <row r="16" spans="1:14">
      <c r="A16" s="7"/>
      <c r="B16" s="11" t="s">
        <v>48</v>
      </c>
      <c r="C16" s="11" t="s">
        <v>48</v>
      </c>
      <c r="D16" s="11" t="s">
        <v>48</v>
      </c>
      <c r="E16" s="11" t="s">
        <v>48</v>
      </c>
      <c r="F16" s="11" t="s">
        <v>48</v>
      </c>
      <c r="G16" s="172"/>
      <c r="H16" s="172"/>
      <c r="I16" s="172"/>
      <c r="J16" s="172"/>
      <c r="K16" s="181"/>
      <c r="L16" s="181"/>
      <c r="M16" s="181"/>
    </row>
    <row r="17" spans="1:13">
      <c r="A17" s="10" t="s">
        <v>32</v>
      </c>
      <c r="B17" s="17" t="s">
        <v>10</v>
      </c>
      <c r="C17" s="17" t="s">
        <v>10</v>
      </c>
      <c r="D17" s="17" t="s">
        <v>10</v>
      </c>
      <c r="E17" s="17" t="s">
        <v>10</v>
      </c>
      <c r="F17" s="17" t="s">
        <v>10</v>
      </c>
      <c r="G17" s="172"/>
      <c r="H17" s="172"/>
      <c r="I17" s="172"/>
      <c r="J17" s="172"/>
      <c r="K17" s="181"/>
      <c r="L17" s="181"/>
      <c r="M17" s="181"/>
    </row>
    <row r="18" spans="1:13">
      <c r="A18" s="10"/>
      <c r="B18" s="12"/>
      <c r="C18" s="12"/>
      <c r="D18" s="12"/>
      <c r="E18" s="12"/>
      <c r="F18" s="12"/>
      <c r="G18" s="172"/>
      <c r="H18" s="172"/>
      <c r="I18" s="172"/>
      <c r="J18" s="172"/>
      <c r="K18" s="181"/>
      <c r="L18" s="181"/>
      <c r="M18" s="181"/>
    </row>
    <row r="19" spans="1:13">
      <c r="A19" s="9">
        <v>0.54166666666666663</v>
      </c>
      <c r="B19" s="168"/>
      <c r="C19" s="168"/>
      <c r="D19" s="168"/>
      <c r="E19" s="168"/>
      <c r="F19" s="168"/>
      <c r="G19" s="172"/>
      <c r="H19" s="172"/>
      <c r="I19" s="172"/>
      <c r="J19" s="172"/>
      <c r="K19" s="181"/>
      <c r="L19" s="181"/>
      <c r="M19" s="181"/>
    </row>
    <row r="20" spans="1:13">
      <c r="A20" s="10"/>
      <c r="B20" s="169"/>
      <c r="C20" s="169"/>
      <c r="D20" s="169"/>
      <c r="E20" s="169"/>
      <c r="F20" s="169"/>
      <c r="G20" s="172"/>
      <c r="H20" s="172"/>
      <c r="I20" s="172"/>
      <c r="J20" s="172"/>
      <c r="K20" s="181"/>
      <c r="L20" s="181"/>
      <c r="M20" s="181"/>
    </row>
    <row r="21" spans="1:13">
      <c r="A21" s="10"/>
      <c r="B21" s="169"/>
      <c r="C21" s="169"/>
      <c r="D21" s="169"/>
      <c r="E21" s="169"/>
      <c r="F21" s="169"/>
      <c r="G21" s="172"/>
      <c r="H21" s="172"/>
      <c r="I21" s="172"/>
      <c r="J21" s="172"/>
      <c r="K21" s="181"/>
      <c r="L21" s="181"/>
      <c r="M21" s="181"/>
    </row>
    <row r="22" spans="1:13">
      <c r="A22" s="7"/>
      <c r="B22" s="170"/>
      <c r="C22" s="170"/>
      <c r="D22" s="170"/>
      <c r="E22" s="170"/>
      <c r="F22" s="170"/>
      <c r="G22" s="172"/>
      <c r="H22" s="172"/>
      <c r="I22" s="172"/>
      <c r="J22" s="172"/>
      <c r="K22" s="181"/>
      <c r="L22" s="181"/>
      <c r="M22" s="181"/>
    </row>
    <row r="23" spans="1:13">
      <c r="A23" s="9">
        <v>0.625</v>
      </c>
      <c r="B23" s="168"/>
      <c r="C23" s="168"/>
      <c r="D23" s="168"/>
      <c r="E23" s="168"/>
      <c r="F23" s="168"/>
      <c r="G23" s="172"/>
      <c r="H23" s="172"/>
      <c r="I23" s="172"/>
      <c r="J23" s="172"/>
      <c r="K23" s="181"/>
      <c r="L23" s="181"/>
      <c r="M23" s="181"/>
    </row>
    <row r="24" spans="1:13">
      <c r="A24" s="10"/>
      <c r="B24" s="169"/>
      <c r="C24" s="169"/>
      <c r="D24" s="169"/>
      <c r="E24" s="169"/>
      <c r="F24" s="169"/>
      <c r="G24" s="173"/>
      <c r="H24" s="173"/>
      <c r="I24" s="173"/>
      <c r="J24" s="173"/>
      <c r="K24" s="182"/>
      <c r="L24" s="182"/>
      <c r="M24" s="182"/>
    </row>
    <row r="25" spans="1:13">
      <c r="A25" s="7"/>
      <c r="B25" s="169"/>
      <c r="C25" s="169"/>
      <c r="D25" s="169"/>
      <c r="E25" s="169"/>
      <c r="F25" s="169"/>
      <c r="G25" s="6"/>
      <c r="H25" s="6"/>
      <c r="I25" s="6"/>
      <c r="J25" s="6"/>
      <c r="K25" s="6"/>
      <c r="L25" s="6"/>
      <c r="M25" s="6"/>
    </row>
    <row r="26" spans="1:13">
      <c r="A26" s="7"/>
      <c r="B26" s="170"/>
      <c r="C26" s="170"/>
      <c r="D26" s="170"/>
      <c r="E26" s="170"/>
      <c r="F26" s="170"/>
      <c r="G26" s="3" t="s">
        <v>20</v>
      </c>
      <c r="H26" s="3"/>
      <c r="I26" s="3"/>
      <c r="J26" s="3"/>
      <c r="K26" s="3"/>
      <c r="L26" s="3"/>
      <c r="M26" s="3"/>
    </row>
    <row r="27" spans="1:13" ht="15" customHeight="1">
      <c r="A27" s="7"/>
      <c r="B27" s="171"/>
      <c r="C27" s="171"/>
      <c r="D27" s="171"/>
      <c r="E27" s="171"/>
      <c r="F27" s="171"/>
      <c r="G27" s="174" t="s">
        <v>18</v>
      </c>
      <c r="H27" s="175"/>
      <c r="I27" s="175"/>
      <c r="J27" s="175"/>
      <c r="K27" s="175"/>
      <c r="L27" s="175"/>
      <c r="M27" s="175"/>
    </row>
    <row r="28" spans="1:13">
      <c r="A28" s="10" t="s">
        <v>33</v>
      </c>
      <c r="B28" s="172"/>
      <c r="C28" s="172"/>
      <c r="D28" s="172"/>
      <c r="E28" s="172"/>
      <c r="F28" s="172"/>
      <c r="G28" s="176"/>
      <c r="H28" s="177"/>
      <c r="I28" s="177"/>
      <c r="J28" s="177"/>
      <c r="K28" s="177"/>
      <c r="L28" s="177"/>
      <c r="M28" s="177"/>
    </row>
    <row r="29" spans="1:13">
      <c r="A29" s="6"/>
      <c r="B29" s="173"/>
      <c r="C29" s="173"/>
      <c r="D29" s="173"/>
      <c r="E29" s="173"/>
      <c r="F29" s="173"/>
      <c r="G29" s="178"/>
      <c r="H29" s="179"/>
      <c r="I29" s="179"/>
      <c r="J29" s="179"/>
      <c r="K29" s="179"/>
      <c r="L29" s="179"/>
      <c r="M29" s="179"/>
    </row>
    <row r="30" spans="1:13">
      <c r="A30" s="6"/>
      <c r="B30" s="6"/>
      <c r="C30" s="6"/>
      <c r="D30" s="6"/>
      <c r="E30" s="6"/>
      <c r="F30" s="6"/>
      <c r="G30" s="6"/>
      <c r="H30" s="6"/>
      <c r="I30" s="6"/>
      <c r="J30" s="6"/>
      <c r="K30" s="6"/>
      <c r="L30" s="6"/>
      <c r="M30" s="6"/>
    </row>
    <row r="31" spans="1:13">
      <c r="A31" s="3"/>
      <c r="B31" s="3"/>
      <c r="C31" s="3"/>
      <c r="D31" s="3"/>
      <c r="E31" s="3"/>
      <c r="F31" s="3"/>
      <c r="G31" s="1"/>
      <c r="H31" s="1"/>
      <c r="I31" s="1"/>
      <c r="J31" s="1"/>
      <c r="K31" s="1"/>
      <c r="L31" s="1"/>
      <c r="M31" s="1"/>
    </row>
    <row r="32" spans="1:13">
      <c r="A32" s="4" t="str">
        <f>SpezWoJahr</f>
        <v>Spezialwoche 2024/25</v>
      </c>
      <c r="B32" s="4"/>
      <c r="C32" s="3" t="s">
        <v>85</v>
      </c>
      <c r="D32" s="3"/>
      <c r="E32" s="3"/>
      <c r="F32" s="3" t="s">
        <v>1</v>
      </c>
      <c r="G32" s="4" t="str">
        <f>SpezWoJahr</f>
        <v>Spezialwoche 2024/25</v>
      </c>
      <c r="H32" s="4"/>
      <c r="I32" s="3" t="s">
        <v>52</v>
      </c>
      <c r="J32" s="3"/>
      <c r="K32" s="3"/>
      <c r="L32" s="3" t="s">
        <v>1</v>
      </c>
      <c r="M32" s="3"/>
    </row>
    <row r="33" spans="1:13">
      <c r="A33" s="3"/>
      <c r="B33" s="3"/>
      <c r="C33" s="3"/>
      <c r="D33" s="3"/>
      <c r="E33" s="3"/>
      <c r="F33" s="4" t="str">
        <f>WoBez</f>
        <v>(bitte eintragen)</v>
      </c>
      <c r="G33" s="3"/>
      <c r="H33" s="3"/>
      <c r="I33" s="3"/>
      <c r="J33" s="3"/>
      <c r="K33" s="3"/>
      <c r="L33" s="4" t="str">
        <f>WoBez</f>
        <v>(bitte eintragen)</v>
      </c>
      <c r="M33" s="3"/>
    </row>
    <row r="34" spans="1:13">
      <c r="A34" s="4" t="s">
        <v>21</v>
      </c>
      <c r="B34" s="3"/>
      <c r="C34" s="4" t="s">
        <v>31</v>
      </c>
      <c r="D34" s="3"/>
      <c r="E34" s="3"/>
      <c r="F34" s="3" t="s">
        <v>17</v>
      </c>
      <c r="G34" s="4" t="s">
        <v>21</v>
      </c>
      <c r="H34" s="3"/>
      <c r="I34" s="4" t="s">
        <v>31</v>
      </c>
      <c r="J34" s="3"/>
      <c r="K34" s="3"/>
      <c r="L34" s="3" t="s">
        <v>17</v>
      </c>
      <c r="M34" s="3"/>
    </row>
    <row r="35" spans="1:13">
      <c r="A35" s="3" t="str">
        <f>VornLei&amp;" "&amp;NameLei</f>
        <v xml:space="preserve"> </v>
      </c>
      <c r="B35" s="3"/>
      <c r="C35" s="3" t="str">
        <f>IF(WoArt&lt;&gt;"klassenprojektwoche",IF(Terminwahl="(bitte wählen)"," ",IF(Terminwahl="anderer Termin:",Alternativtermin,Terminwahl))," ")</f>
        <v>regulärer Termin</v>
      </c>
      <c r="D35" s="3"/>
      <c r="E35" s="3"/>
      <c r="F35" s="41">
        <f>AnzSuSBud</f>
        <v>0</v>
      </c>
      <c r="G35" s="3" t="str">
        <f>VornLei&amp;" "&amp;NameLei</f>
        <v xml:space="preserve"> </v>
      </c>
      <c r="H35" s="3"/>
      <c r="I35" s="3" t="str">
        <f>IF(WoArt&lt;&gt;"klassenprojektwoche",IF(Terminwahl="(bitte wählen)"," ",IF(Terminwahl="anderer Termin:",Alternativtermin,Terminwahl))," ")</f>
        <v>regulärer Termin</v>
      </c>
      <c r="J35" s="3"/>
      <c r="K35" s="3"/>
      <c r="L35" s="41">
        <f>AnzSuSBud</f>
        <v>0</v>
      </c>
      <c r="M35" s="3"/>
    </row>
    <row r="36" spans="1:13">
      <c r="A36" s="6"/>
      <c r="B36" s="6"/>
      <c r="C36" s="6"/>
      <c r="D36" s="6"/>
      <c r="E36" s="6"/>
      <c r="F36" s="6"/>
      <c r="G36" s="3"/>
      <c r="H36" s="3"/>
      <c r="I36" s="3"/>
      <c r="J36" s="3"/>
      <c r="K36" s="3"/>
      <c r="L36" s="3"/>
      <c r="M36" s="3"/>
    </row>
    <row r="37" spans="1:13">
      <c r="A37" s="3"/>
      <c r="B37" s="5" t="s">
        <v>34</v>
      </c>
      <c r="C37" s="5" t="s">
        <v>35</v>
      </c>
      <c r="D37" s="5" t="s">
        <v>36</v>
      </c>
      <c r="E37" s="5" t="s">
        <v>37</v>
      </c>
      <c r="F37" s="5" t="s">
        <v>38</v>
      </c>
      <c r="G37" s="3"/>
      <c r="H37" s="3"/>
      <c r="I37" s="3"/>
      <c r="J37" s="3"/>
      <c r="K37" s="3"/>
      <c r="L37" s="3"/>
      <c r="M37" s="3"/>
    </row>
    <row r="38" spans="1:13">
      <c r="A38" s="9">
        <v>0.33333333333333331</v>
      </c>
      <c r="B38" s="168" t="s">
        <v>18</v>
      </c>
      <c r="C38" s="168"/>
      <c r="D38" s="168"/>
      <c r="E38" s="168"/>
      <c r="F38" s="168"/>
      <c r="G38" s="5" t="s">
        <v>39</v>
      </c>
      <c r="H38" s="5" t="s">
        <v>40</v>
      </c>
      <c r="I38" s="5" t="s">
        <v>41</v>
      </c>
      <c r="J38" s="5" t="s">
        <v>42</v>
      </c>
      <c r="K38" s="5" t="s">
        <v>43</v>
      </c>
      <c r="L38" s="5" t="s">
        <v>44</v>
      </c>
      <c r="M38" s="5" t="s">
        <v>45</v>
      </c>
    </row>
    <row r="39" spans="1:13">
      <c r="A39" s="10"/>
      <c r="B39" s="169"/>
      <c r="C39" s="169"/>
      <c r="D39" s="169"/>
      <c r="E39" s="169"/>
      <c r="F39" s="169"/>
      <c r="G39" s="14" t="s">
        <v>47</v>
      </c>
      <c r="H39" s="8" t="e">
        <f>G39+1</f>
        <v>#VALUE!</v>
      </c>
      <c r="I39" s="8" t="e">
        <f t="shared" ref="I39:M39" si="1">H39+1</f>
        <v>#VALUE!</v>
      </c>
      <c r="J39" s="8" t="e">
        <f t="shared" si="1"/>
        <v>#VALUE!</v>
      </c>
      <c r="K39" s="8" t="e">
        <f t="shared" si="1"/>
        <v>#VALUE!</v>
      </c>
      <c r="L39" s="8" t="e">
        <f t="shared" si="1"/>
        <v>#VALUE!</v>
      </c>
      <c r="M39" s="8" t="e">
        <f t="shared" si="1"/>
        <v>#VALUE!</v>
      </c>
    </row>
    <row r="40" spans="1:13">
      <c r="A40" s="10"/>
      <c r="B40" s="169"/>
      <c r="C40" s="169"/>
      <c r="D40" s="169"/>
      <c r="E40" s="169"/>
      <c r="F40" s="169"/>
      <c r="G40" s="171" t="s">
        <v>18</v>
      </c>
      <c r="H40" s="171"/>
      <c r="I40" s="171"/>
      <c r="J40" s="171"/>
      <c r="K40" s="180"/>
      <c r="L40" s="180"/>
      <c r="M40" s="180"/>
    </row>
    <row r="41" spans="1:13" ht="15" customHeight="1">
      <c r="A41" s="10"/>
      <c r="B41" s="170"/>
      <c r="C41" s="170"/>
      <c r="D41" s="170"/>
      <c r="E41" s="170"/>
      <c r="F41" s="170"/>
      <c r="G41" s="172"/>
      <c r="H41" s="172"/>
      <c r="I41" s="172"/>
      <c r="J41" s="172"/>
      <c r="K41" s="181"/>
      <c r="L41" s="181"/>
      <c r="M41" s="181"/>
    </row>
    <row r="42" spans="1:13" ht="15" customHeight="1">
      <c r="A42" s="9">
        <v>0.41666666666666669</v>
      </c>
      <c r="B42" s="168"/>
      <c r="C42" s="168"/>
      <c r="D42" s="168"/>
      <c r="E42" s="168"/>
      <c r="F42" s="168"/>
      <c r="G42" s="172"/>
      <c r="H42" s="172"/>
      <c r="I42" s="172"/>
      <c r="J42" s="172"/>
      <c r="K42" s="181"/>
      <c r="L42" s="181"/>
      <c r="M42" s="181"/>
    </row>
    <row r="43" spans="1:13">
      <c r="A43" s="10"/>
      <c r="B43" s="169"/>
      <c r="C43" s="169"/>
      <c r="D43" s="169"/>
      <c r="E43" s="169"/>
      <c r="F43" s="169"/>
      <c r="G43" s="172"/>
      <c r="H43" s="172"/>
      <c r="I43" s="172"/>
      <c r="J43" s="172"/>
      <c r="K43" s="181"/>
      <c r="L43" s="181"/>
      <c r="M43" s="181"/>
    </row>
    <row r="44" spans="1:13">
      <c r="A44" s="10"/>
      <c r="B44" s="169"/>
      <c r="C44" s="169"/>
      <c r="D44" s="169"/>
      <c r="E44" s="169"/>
      <c r="F44" s="169"/>
      <c r="G44" s="172"/>
      <c r="H44" s="172"/>
      <c r="I44" s="172"/>
      <c r="J44" s="172"/>
      <c r="K44" s="181"/>
      <c r="L44" s="181"/>
      <c r="M44" s="181"/>
    </row>
    <row r="45" spans="1:13">
      <c r="A45" s="7"/>
      <c r="B45" s="170"/>
      <c r="C45" s="170"/>
      <c r="D45" s="170"/>
      <c r="E45" s="170"/>
      <c r="F45" s="170"/>
      <c r="G45" s="172"/>
      <c r="H45" s="172"/>
      <c r="I45" s="172"/>
      <c r="J45" s="172"/>
      <c r="K45" s="181"/>
      <c r="L45" s="181"/>
      <c r="M45" s="181"/>
    </row>
    <row r="46" spans="1:13">
      <c r="A46" s="7"/>
      <c r="B46" s="11" t="s">
        <v>48</v>
      </c>
      <c r="C46" s="11" t="s">
        <v>48</v>
      </c>
      <c r="D46" s="11" t="s">
        <v>48</v>
      </c>
      <c r="E46" s="11" t="s">
        <v>48</v>
      </c>
      <c r="F46" s="11" t="s">
        <v>48</v>
      </c>
      <c r="G46" s="172"/>
      <c r="H46" s="172"/>
      <c r="I46" s="172"/>
      <c r="J46" s="172"/>
      <c r="K46" s="181"/>
      <c r="L46" s="181"/>
      <c r="M46" s="181"/>
    </row>
    <row r="47" spans="1:13">
      <c r="A47" s="10" t="s">
        <v>32</v>
      </c>
      <c r="B47" s="17" t="s">
        <v>10</v>
      </c>
      <c r="C47" s="17" t="s">
        <v>10</v>
      </c>
      <c r="D47" s="17" t="s">
        <v>10</v>
      </c>
      <c r="E47" s="17" t="s">
        <v>10</v>
      </c>
      <c r="F47" s="17" t="s">
        <v>10</v>
      </c>
      <c r="G47" s="172"/>
      <c r="H47" s="172"/>
      <c r="I47" s="172"/>
      <c r="J47" s="172"/>
      <c r="K47" s="181"/>
      <c r="L47" s="181"/>
      <c r="M47" s="181"/>
    </row>
    <row r="48" spans="1:13">
      <c r="A48" s="10"/>
      <c r="B48" s="12"/>
      <c r="C48" s="12"/>
      <c r="D48" s="12"/>
      <c r="E48" s="12"/>
      <c r="F48" s="12"/>
      <c r="G48" s="172"/>
      <c r="H48" s="172"/>
      <c r="I48" s="172"/>
      <c r="J48" s="172"/>
      <c r="K48" s="181"/>
      <c r="L48" s="181"/>
      <c r="M48" s="181"/>
    </row>
    <row r="49" spans="1:13">
      <c r="A49" s="9">
        <v>0.54166666666666663</v>
      </c>
      <c r="B49" s="168"/>
      <c r="C49" s="168"/>
      <c r="D49" s="168"/>
      <c r="E49" s="168"/>
      <c r="F49" s="168"/>
      <c r="G49" s="172"/>
      <c r="H49" s="172"/>
      <c r="I49" s="172"/>
      <c r="J49" s="172"/>
      <c r="K49" s="181"/>
      <c r="L49" s="181"/>
      <c r="M49" s="181"/>
    </row>
    <row r="50" spans="1:13">
      <c r="A50" s="10"/>
      <c r="B50" s="169"/>
      <c r="C50" s="169"/>
      <c r="D50" s="169"/>
      <c r="E50" s="169"/>
      <c r="F50" s="169"/>
      <c r="G50" s="172"/>
      <c r="H50" s="172"/>
      <c r="I50" s="172"/>
      <c r="J50" s="172"/>
      <c r="K50" s="181"/>
      <c r="L50" s="181"/>
      <c r="M50" s="181"/>
    </row>
    <row r="51" spans="1:13">
      <c r="A51" s="10"/>
      <c r="B51" s="169"/>
      <c r="C51" s="169"/>
      <c r="D51" s="169"/>
      <c r="E51" s="169"/>
      <c r="F51" s="169"/>
      <c r="G51" s="172"/>
      <c r="H51" s="172"/>
      <c r="I51" s="172"/>
      <c r="J51" s="172"/>
      <c r="K51" s="181"/>
      <c r="L51" s="181"/>
      <c r="M51" s="181"/>
    </row>
    <row r="52" spans="1:13">
      <c r="A52" s="7"/>
      <c r="B52" s="170"/>
      <c r="C52" s="170"/>
      <c r="D52" s="170"/>
      <c r="E52" s="170"/>
      <c r="F52" s="170"/>
      <c r="G52" s="172"/>
      <c r="H52" s="172"/>
      <c r="I52" s="172"/>
      <c r="J52" s="172"/>
      <c r="K52" s="181"/>
      <c r="L52" s="181"/>
      <c r="M52" s="181"/>
    </row>
    <row r="53" spans="1:13">
      <c r="A53" s="9">
        <v>0.625</v>
      </c>
      <c r="B53" s="168"/>
      <c r="C53" s="168"/>
      <c r="D53" s="168"/>
      <c r="E53" s="168"/>
      <c r="F53" s="168"/>
      <c r="G53" s="172"/>
      <c r="H53" s="172"/>
      <c r="I53" s="172"/>
      <c r="J53" s="172"/>
      <c r="K53" s="181"/>
      <c r="L53" s="181"/>
      <c r="M53" s="181"/>
    </row>
    <row r="54" spans="1:13">
      <c r="A54" s="10"/>
      <c r="B54" s="169"/>
      <c r="C54" s="169"/>
      <c r="D54" s="169"/>
      <c r="E54" s="169"/>
      <c r="F54" s="169"/>
      <c r="G54" s="173"/>
      <c r="H54" s="173"/>
      <c r="I54" s="173"/>
      <c r="J54" s="173"/>
      <c r="K54" s="182"/>
      <c r="L54" s="182"/>
      <c r="M54" s="182"/>
    </row>
    <row r="55" spans="1:13">
      <c r="A55" s="7"/>
      <c r="B55" s="169"/>
      <c r="C55" s="169"/>
      <c r="D55" s="169"/>
      <c r="E55" s="169"/>
      <c r="F55" s="169"/>
      <c r="G55" s="6"/>
      <c r="H55" s="6"/>
      <c r="I55" s="6"/>
      <c r="J55" s="6"/>
      <c r="K55" s="6"/>
      <c r="L55" s="6"/>
      <c r="M55" s="6"/>
    </row>
    <row r="56" spans="1:13">
      <c r="A56" s="7"/>
      <c r="B56" s="170"/>
      <c r="C56" s="170"/>
      <c r="D56" s="170"/>
      <c r="E56" s="170"/>
      <c r="F56" s="170"/>
      <c r="G56" s="3" t="s">
        <v>20</v>
      </c>
      <c r="H56" s="3"/>
      <c r="I56" s="3"/>
      <c r="J56" s="3"/>
      <c r="K56" s="3"/>
      <c r="L56" s="3"/>
      <c r="M56" s="3"/>
    </row>
    <row r="57" spans="1:13">
      <c r="A57" s="7"/>
      <c r="B57" s="171"/>
      <c r="C57" s="171"/>
      <c r="D57" s="171"/>
      <c r="E57" s="171"/>
      <c r="F57" s="171"/>
      <c r="G57" s="174" t="s">
        <v>18</v>
      </c>
      <c r="H57" s="175"/>
      <c r="I57" s="175"/>
      <c r="J57" s="175"/>
      <c r="K57" s="175"/>
      <c r="L57" s="175"/>
      <c r="M57" s="175"/>
    </row>
    <row r="58" spans="1:13">
      <c r="A58" s="10" t="s">
        <v>33</v>
      </c>
      <c r="B58" s="172"/>
      <c r="C58" s="172"/>
      <c r="D58" s="172"/>
      <c r="E58" s="172"/>
      <c r="F58" s="172"/>
      <c r="G58" s="176"/>
      <c r="H58" s="177"/>
      <c r="I58" s="177"/>
      <c r="J58" s="177"/>
      <c r="K58" s="177"/>
      <c r="L58" s="177"/>
      <c r="M58" s="177"/>
    </row>
    <row r="59" spans="1:13">
      <c r="A59" s="3"/>
      <c r="B59" s="173"/>
      <c r="C59" s="173"/>
      <c r="D59" s="173"/>
      <c r="E59" s="173"/>
      <c r="F59" s="173"/>
      <c r="G59" s="178"/>
      <c r="H59" s="179"/>
      <c r="I59" s="179"/>
      <c r="J59" s="179"/>
      <c r="K59" s="179"/>
      <c r="L59" s="179"/>
      <c r="M59" s="179"/>
    </row>
    <row r="60" spans="1:13">
      <c r="A60" s="6"/>
      <c r="B60" s="6"/>
      <c r="C60" s="6"/>
      <c r="D60" s="6"/>
      <c r="E60" s="6"/>
      <c r="F60" s="6"/>
      <c r="G60" s="6"/>
      <c r="H60" s="6"/>
      <c r="I60" s="6"/>
      <c r="J60" s="6"/>
      <c r="K60" s="6"/>
      <c r="L60" s="6"/>
      <c r="M60" s="6"/>
    </row>
    <row r="61" spans="1:13">
      <c r="A61" s="1"/>
      <c r="B61" s="1"/>
      <c r="C61" s="1"/>
      <c r="D61" s="1"/>
      <c r="E61" s="1"/>
      <c r="F61" s="1"/>
      <c r="G61" s="1"/>
      <c r="H61" s="1"/>
      <c r="I61" s="1"/>
      <c r="J61" s="1"/>
      <c r="K61" s="1"/>
      <c r="L61" s="1"/>
      <c r="M61" s="1"/>
    </row>
  </sheetData>
  <sheetProtection sheet="1" objects="1" scenarios="1" formatCells="0" selectLockedCells="1"/>
  <mergeCells count="66">
    <mergeCell ref="B12:B15"/>
    <mergeCell ref="C12:C15"/>
    <mergeCell ref="D12:D15"/>
    <mergeCell ref="E12:E15"/>
    <mergeCell ref="F12:F15"/>
    <mergeCell ref="B8:B11"/>
    <mergeCell ref="C8:C11"/>
    <mergeCell ref="D8:D11"/>
    <mergeCell ref="E8:E11"/>
    <mergeCell ref="F8:F11"/>
    <mergeCell ref="G57:M59"/>
    <mergeCell ref="B23:B26"/>
    <mergeCell ref="C19:C22"/>
    <mergeCell ref="D19:D22"/>
    <mergeCell ref="E19:E22"/>
    <mergeCell ref="F19:F22"/>
    <mergeCell ref="C23:C26"/>
    <mergeCell ref="D23:D26"/>
    <mergeCell ref="E23:E26"/>
    <mergeCell ref="F23:F26"/>
    <mergeCell ref="B27:B29"/>
    <mergeCell ref="C27:C29"/>
    <mergeCell ref="D27:D29"/>
    <mergeCell ref="E27:E29"/>
    <mergeCell ref="F27:F29"/>
    <mergeCell ref="B19:B22"/>
    <mergeCell ref="G10:G24"/>
    <mergeCell ref="G27:M29"/>
    <mergeCell ref="G40:G54"/>
    <mergeCell ref="H40:H54"/>
    <mergeCell ref="I40:I54"/>
    <mergeCell ref="H10:H24"/>
    <mergeCell ref="I10:I24"/>
    <mergeCell ref="J10:J24"/>
    <mergeCell ref="K10:K24"/>
    <mergeCell ref="L10:L24"/>
    <mergeCell ref="M10:M24"/>
    <mergeCell ref="J40:J54"/>
    <mergeCell ref="K40:K54"/>
    <mergeCell ref="L40:L54"/>
    <mergeCell ref="M40:M54"/>
    <mergeCell ref="B38:B41"/>
    <mergeCell ref="C38:C41"/>
    <mergeCell ref="D38:D41"/>
    <mergeCell ref="E38:E41"/>
    <mergeCell ref="F38:F41"/>
    <mergeCell ref="B49:B52"/>
    <mergeCell ref="C49:C52"/>
    <mergeCell ref="D49:D52"/>
    <mergeCell ref="E49:E52"/>
    <mergeCell ref="F49:F52"/>
    <mergeCell ref="B42:B45"/>
    <mergeCell ref="C42:C45"/>
    <mergeCell ref="D42:D45"/>
    <mergeCell ref="E42:E45"/>
    <mergeCell ref="F42:F45"/>
    <mergeCell ref="B57:B59"/>
    <mergeCell ref="C57:C59"/>
    <mergeCell ref="D57:D59"/>
    <mergeCell ref="E57:E59"/>
    <mergeCell ref="F57:F59"/>
    <mergeCell ref="B53:B56"/>
    <mergeCell ref="C53:C56"/>
    <mergeCell ref="D53:D56"/>
    <mergeCell ref="E53:E56"/>
    <mergeCell ref="F53:F56"/>
  </mergeCells>
  <phoneticPr fontId="1" type="noConversion"/>
  <conditionalFormatting sqref="A5">
    <cfRule type="containsBlanks" dxfId="22" priority="27">
      <formula>LEN(TRIM(A5))=0</formula>
    </cfRule>
  </conditionalFormatting>
  <conditionalFormatting sqref="A35">
    <cfRule type="containsBlanks" dxfId="21" priority="25">
      <formula>LEN(TRIM(A35))=0</formula>
    </cfRule>
  </conditionalFormatting>
  <conditionalFormatting sqref="C5 F5">
    <cfRule type="containsBlanks" dxfId="20" priority="19">
      <formula>LEN(TRIM(C5))=0</formula>
    </cfRule>
  </conditionalFormatting>
  <conditionalFormatting sqref="C35">
    <cfRule type="containsBlanks" dxfId="19" priority="9">
      <formula>LEN(TRIM(C35))=0</formula>
    </cfRule>
  </conditionalFormatting>
  <conditionalFormatting sqref="F3">
    <cfRule type="containsText" dxfId="18" priority="23" operator="containsText" text="(Eintrag)">
      <formula>NOT(ISERROR(SEARCH("(Eintrag)",F3)))</formula>
    </cfRule>
  </conditionalFormatting>
  <conditionalFormatting sqref="F5">
    <cfRule type="cellIs" dxfId="17" priority="18" operator="equal">
      <formula>0</formula>
    </cfRule>
  </conditionalFormatting>
  <conditionalFormatting sqref="F33">
    <cfRule type="containsText" dxfId="16" priority="20" operator="containsText" text="(Eintrag)">
      <formula>NOT(ISERROR(SEARCH("(Eintrag)",F33)))</formula>
    </cfRule>
  </conditionalFormatting>
  <conditionalFormatting sqref="F35">
    <cfRule type="cellIs" dxfId="15" priority="3" operator="equal">
      <formula>0</formula>
    </cfRule>
    <cfRule type="containsBlanks" dxfId="14" priority="4">
      <formula>LEN(TRIM(F35))=0</formula>
    </cfRule>
  </conditionalFormatting>
  <conditionalFormatting sqref="G5">
    <cfRule type="containsBlanks" dxfId="13" priority="26">
      <formula>LEN(TRIM(G5))=0</formula>
    </cfRule>
  </conditionalFormatting>
  <conditionalFormatting sqref="G35">
    <cfRule type="containsBlanks" dxfId="12" priority="24">
      <formula>LEN(TRIM(G35))=0</formula>
    </cfRule>
  </conditionalFormatting>
  <conditionalFormatting sqref="H9:M9">
    <cfRule type="containsErrors" dxfId="11" priority="30">
      <formula>ISERROR(H9)</formula>
    </cfRule>
  </conditionalFormatting>
  <conditionalFormatting sqref="H39:M39">
    <cfRule type="containsErrors" dxfId="10" priority="29">
      <formula>ISERROR(H39)</formula>
    </cfRule>
  </conditionalFormatting>
  <conditionalFormatting sqref="I5">
    <cfRule type="containsBlanks" dxfId="9" priority="11">
      <formula>LEN(TRIM(I5))=0</formula>
    </cfRule>
  </conditionalFormatting>
  <conditionalFormatting sqref="I35">
    <cfRule type="containsBlanks" dxfId="8" priority="10">
      <formula>LEN(TRIM(I35))=0</formula>
    </cfRule>
  </conditionalFormatting>
  <conditionalFormatting sqref="L3">
    <cfRule type="containsText" dxfId="7" priority="22" operator="containsText" text="(Eintrag)">
      <formula>NOT(ISERROR(SEARCH("(Eintrag)",L3)))</formula>
    </cfRule>
  </conditionalFormatting>
  <conditionalFormatting sqref="L5">
    <cfRule type="cellIs" dxfId="6" priority="5" operator="equal">
      <formula>0</formula>
    </cfRule>
    <cfRule type="containsBlanks" dxfId="5" priority="6">
      <formula>LEN(TRIM(L5))=0</formula>
    </cfRule>
  </conditionalFormatting>
  <conditionalFormatting sqref="L33">
    <cfRule type="containsText" dxfId="4" priority="21" operator="containsText" text="(Eintrag)">
      <formula>NOT(ISERROR(SEARCH("(Eintrag)",L33)))</formula>
    </cfRule>
  </conditionalFormatting>
  <conditionalFormatting sqref="L35">
    <cfRule type="cellIs" dxfId="3" priority="1" operator="equal">
      <formula>0</formula>
    </cfRule>
    <cfRule type="containsBlanks" dxfId="2" priority="2">
      <formula>LEN(TRIM(L35))=0</formula>
    </cfRule>
  </conditionalFormatting>
  <dataValidations count="1">
    <dataValidation type="list" showInputMessage="1" showErrorMessage="1" sqref="B17:F17 B47:F47" xr:uid="{00000000-0002-0000-0300-000000000000}">
      <formula1>"(bitte wählen),Ja,Vielleicht,Nein"</formula1>
    </dataValidation>
  </dataValidations>
  <pageMargins left="0.75000000000000011" right="0.5" top="0.94" bottom="0.5" header="0" footer="0.5"/>
  <pageSetup paperSize="9" orientation="landscape" horizontalDpi="4294967292" verticalDpi="4294967292" r:id="rId1"/>
  <headerFooter>
    <oddHeader>&amp;L&amp;"Calibri,Standard"&amp;K000000&amp;G</oddHeader>
  </headerFooter>
  <rowBreaks count="1" manualBreakCount="1">
    <brk id="30" max="16383" man="1"/>
  </rowBreaks>
  <ignoredErrors>
    <ignoredError sqref="A5 C5 G5 I5 A35 C35 G35 I35" emptyCellReference="1"/>
  </ignoredErrors>
  <legacyDrawingHF r:id="rId2"/>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1"/>
  <sheetViews>
    <sheetView showRuler="0" view="pageLayout" zoomScaleNormal="100" workbookViewId="0">
      <selection activeCell="E10" sqref="E10:G10"/>
    </sheetView>
  </sheetViews>
  <sheetFormatPr baseColWidth="10" defaultRowHeight="16"/>
  <cols>
    <col min="3" max="3" width="12.6640625" bestFit="1" customWidth="1"/>
    <col min="5" max="5" width="9" customWidth="1"/>
    <col min="7" max="7" width="15.5" customWidth="1"/>
    <col min="14" max="14" width="15.5" customWidth="1"/>
  </cols>
  <sheetData>
    <row r="1" spans="1:7">
      <c r="A1" s="3"/>
      <c r="B1" s="3"/>
      <c r="C1" s="3"/>
      <c r="D1" s="3"/>
      <c r="E1" s="3"/>
      <c r="F1" s="3"/>
      <c r="G1" s="3"/>
    </row>
    <row r="2" spans="1:7">
      <c r="A2" s="3"/>
      <c r="B2" s="3"/>
      <c r="C2" s="3"/>
      <c r="D2" s="3"/>
      <c r="E2" s="3"/>
      <c r="F2" s="3"/>
      <c r="G2" s="3"/>
    </row>
    <row r="3" spans="1:7">
      <c r="A3" s="4" t="str">
        <f>SpezWoJahr</f>
        <v>Spezialwoche 2024/25</v>
      </c>
      <c r="B3" s="4"/>
      <c r="C3" s="3"/>
      <c r="D3" s="2"/>
      <c r="E3" s="2"/>
      <c r="F3" s="2"/>
      <c r="G3" s="31" t="s">
        <v>55</v>
      </c>
    </row>
    <row r="4" spans="1:7">
      <c r="A4" s="98" t="str">
        <f>Version</f>
        <v>(Fsg 04. April 2024)</v>
      </c>
      <c r="B4" s="2"/>
      <c r="C4" s="2"/>
      <c r="D4" s="2"/>
      <c r="E4" s="2"/>
      <c r="F4" s="2"/>
      <c r="G4" s="2"/>
    </row>
    <row r="5" spans="1:7">
      <c r="A5" s="185" t="s">
        <v>66</v>
      </c>
      <c r="B5" s="186"/>
      <c r="C5" s="186"/>
      <c r="D5" s="186"/>
      <c r="E5" s="186"/>
      <c r="F5" s="186"/>
      <c r="G5" s="186"/>
    </row>
    <row r="6" spans="1:7">
      <c r="A6" s="186"/>
      <c r="B6" s="186"/>
      <c r="C6" s="186"/>
      <c r="D6" s="186"/>
      <c r="E6" s="186"/>
      <c r="F6" s="186"/>
      <c r="G6" s="186"/>
    </row>
    <row r="7" spans="1:7">
      <c r="A7" s="186"/>
      <c r="B7" s="186"/>
      <c r="C7" s="186"/>
      <c r="D7" s="186"/>
      <c r="E7" s="186"/>
      <c r="F7" s="186"/>
      <c r="G7" s="186"/>
    </row>
    <row r="8" spans="1:7">
      <c r="A8" s="186"/>
      <c r="B8" s="186"/>
      <c r="C8" s="186"/>
      <c r="D8" s="186"/>
      <c r="E8" s="186"/>
      <c r="F8" s="186"/>
      <c r="G8" s="186"/>
    </row>
    <row r="9" spans="1:7">
      <c r="A9" s="2"/>
      <c r="B9" s="2"/>
      <c r="C9" s="2"/>
      <c r="D9" s="2"/>
      <c r="E9" s="2"/>
      <c r="F9" s="2"/>
      <c r="G9" s="2"/>
    </row>
    <row r="10" spans="1:7">
      <c r="A10" s="2"/>
      <c r="B10" s="2"/>
      <c r="C10" s="2"/>
      <c r="D10" s="10" t="s">
        <v>81</v>
      </c>
      <c r="E10" s="190"/>
      <c r="F10" s="190"/>
      <c r="G10" s="190"/>
    </row>
    <row r="11" spans="1:7">
      <c r="A11" s="2"/>
      <c r="B11" s="2"/>
      <c r="C11" s="2"/>
      <c r="D11" s="2"/>
      <c r="E11" s="2"/>
      <c r="F11" s="2"/>
      <c r="G11" s="2"/>
    </row>
    <row r="12" spans="1:7">
      <c r="A12" s="32" t="s">
        <v>60</v>
      </c>
      <c r="B12" s="34" t="s">
        <v>78</v>
      </c>
      <c r="C12" s="2"/>
      <c r="D12" s="2"/>
      <c r="E12" s="2"/>
      <c r="F12" s="2"/>
      <c r="G12" s="2"/>
    </row>
    <row r="13" spans="1:7">
      <c r="A13" s="187" t="s">
        <v>56</v>
      </c>
      <c r="B13" s="187"/>
      <c r="C13" s="36"/>
      <c r="D13" s="38" t="s">
        <v>71</v>
      </c>
      <c r="E13" s="2"/>
      <c r="F13" s="2"/>
      <c r="G13" s="2"/>
    </row>
    <row r="14" spans="1:7">
      <c r="A14" s="187" t="s">
        <v>57</v>
      </c>
      <c r="B14" s="187"/>
      <c r="C14" s="36"/>
      <c r="D14" s="2"/>
      <c r="E14" s="2"/>
      <c r="F14" s="2"/>
      <c r="G14" s="2"/>
    </row>
    <row r="15" spans="1:7">
      <c r="A15" s="187" t="s">
        <v>58</v>
      </c>
      <c r="B15" s="187"/>
      <c r="C15" s="36"/>
      <c r="D15" s="2"/>
      <c r="E15" s="2"/>
      <c r="F15" s="2"/>
      <c r="G15" s="2"/>
    </row>
    <row r="16" spans="1:7">
      <c r="A16" s="187" t="s">
        <v>75</v>
      </c>
      <c r="B16" s="187"/>
      <c r="C16" s="35">
        <f>SUM(C13:C15)</f>
        <v>0</v>
      </c>
      <c r="D16" s="2"/>
      <c r="E16" s="2"/>
      <c r="F16" s="2"/>
      <c r="G16" s="2"/>
    </row>
    <row r="17" spans="1:7">
      <c r="A17" s="2"/>
      <c r="B17" s="2"/>
      <c r="C17" s="2"/>
      <c r="D17" s="2"/>
      <c r="E17" s="2"/>
      <c r="F17" s="2"/>
      <c r="G17" s="2"/>
    </row>
    <row r="18" spans="1:7">
      <c r="G18" s="2"/>
    </row>
    <row r="19" spans="1:7">
      <c r="A19" s="3" t="s">
        <v>59</v>
      </c>
      <c r="B19" s="3"/>
      <c r="C19" s="3"/>
      <c r="D19" s="3"/>
      <c r="E19" s="3"/>
      <c r="F19" s="3"/>
      <c r="G19" s="2"/>
    </row>
    <row r="20" spans="1:7">
      <c r="A20" s="183"/>
      <c r="B20" s="184"/>
      <c r="C20" s="184"/>
      <c r="D20" s="184"/>
      <c r="E20" s="184"/>
      <c r="F20" s="184"/>
      <c r="G20" s="34"/>
    </row>
    <row r="21" spans="1:7">
      <c r="A21" s="2"/>
      <c r="B21" s="2"/>
      <c r="C21" s="2"/>
      <c r="D21" s="2"/>
      <c r="E21" s="2"/>
      <c r="F21" s="34"/>
      <c r="G21" s="34"/>
    </row>
    <row r="22" spans="1:7">
      <c r="F22" s="34" t="s">
        <v>62</v>
      </c>
      <c r="G22" s="34"/>
    </row>
    <row r="23" spans="1:7">
      <c r="F23" s="34"/>
      <c r="G23" s="34" t="s">
        <v>64</v>
      </c>
    </row>
    <row r="24" spans="1:7">
      <c r="F24" s="34"/>
      <c r="G24" s="34"/>
    </row>
    <row r="25" spans="1:7">
      <c r="A25" s="189"/>
      <c r="B25" s="189"/>
      <c r="C25" s="189"/>
      <c r="D25" s="189"/>
      <c r="E25" s="189"/>
      <c r="F25" s="189"/>
      <c r="G25" s="189"/>
    </row>
    <row r="26" spans="1:7">
      <c r="F26" s="34"/>
      <c r="G26" s="34"/>
    </row>
    <row r="27" spans="1:7">
      <c r="F27" s="34"/>
      <c r="G27" s="34"/>
    </row>
    <row r="28" spans="1:7">
      <c r="A28" s="32" t="s">
        <v>61</v>
      </c>
      <c r="B28" s="2"/>
      <c r="C28" s="34" t="s">
        <v>79</v>
      </c>
      <c r="D28" s="2"/>
      <c r="E28" s="2"/>
      <c r="F28" s="2"/>
      <c r="G28" s="2"/>
    </row>
    <row r="29" spans="1:7">
      <c r="A29" s="33" t="s">
        <v>63</v>
      </c>
      <c r="B29" s="2"/>
      <c r="C29" s="2"/>
      <c r="D29" s="2"/>
      <c r="E29" s="2"/>
      <c r="F29" s="2"/>
      <c r="G29" s="2"/>
    </row>
    <row r="30" spans="1:7">
      <c r="A30" s="187" t="s">
        <v>56</v>
      </c>
      <c r="B30" s="187"/>
      <c r="C30" s="36"/>
      <c r="D30" s="38" t="str">
        <f>D13</f>
        <v>(Std dezimal, nur Zahl eingeben)</v>
      </c>
      <c r="E30" s="2"/>
      <c r="F30" s="2"/>
      <c r="G30" s="2"/>
    </row>
    <row r="31" spans="1:7">
      <c r="A31" s="187" t="s">
        <v>57</v>
      </c>
      <c r="B31" s="187"/>
      <c r="C31" s="36"/>
      <c r="D31" s="2"/>
      <c r="E31" s="2"/>
      <c r="F31" s="2"/>
      <c r="G31" s="2"/>
    </row>
    <row r="32" spans="1:7">
      <c r="A32" s="187" t="s">
        <v>58</v>
      </c>
      <c r="B32" s="187"/>
      <c r="C32" s="36"/>
      <c r="D32" s="2"/>
      <c r="E32" s="2"/>
      <c r="F32" s="2"/>
      <c r="G32" s="2"/>
    </row>
    <row r="33" spans="1:7">
      <c r="A33" s="188" t="s">
        <v>75</v>
      </c>
      <c r="B33" s="188"/>
      <c r="C33" s="35">
        <f>SUM(C30:C32)</f>
        <v>0</v>
      </c>
      <c r="D33" s="2"/>
      <c r="E33" s="2"/>
      <c r="F33" s="2"/>
      <c r="G33" s="2"/>
    </row>
    <row r="34" spans="1:7">
      <c r="A34" s="2"/>
      <c r="B34" s="2"/>
      <c r="C34" s="2"/>
      <c r="D34" s="2"/>
      <c r="E34" s="2"/>
      <c r="F34" s="2"/>
      <c r="G34" s="2"/>
    </row>
    <row r="35" spans="1:7">
      <c r="G35" s="2"/>
    </row>
    <row r="36" spans="1:7">
      <c r="A36" s="3" t="s">
        <v>59</v>
      </c>
      <c r="B36" s="3"/>
      <c r="C36" s="3"/>
      <c r="D36" s="3"/>
      <c r="E36" s="3"/>
      <c r="F36" s="3"/>
      <c r="G36" s="2"/>
    </row>
    <row r="37" spans="1:7">
      <c r="A37" s="183"/>
      <c r="B37" s="184"/>
      <c r="C37" s="184"/>
      <c r="D37" s="184"/>
      <c r="E37" s="184"/>
      <c r="F37" s="184"/>
      <c r="G37" s="2"/>
    </row>
    <row r="38" spans="1:7">
      <c r="A38" s="2"/>
      <c r="B38" s="2"/>
      <c r="C38" s="2"/>
      <c r="D38" s="2"/>
      <c r="E38" s="2"/>
      <c r="F38" s="2"/>
      <c r="G38" s="2"/>
    </row>
    <row r="39" spans="1:7">
      <c r="A39" s="2"/>
      <c r="B39" s="2"/>
      <c r="C39" s="2"/>
      <c r="D39" s="2"/>
      <c r="E39" s="2"/>
      <c r="F39" s="2"/>
      <c r="G39" s="2"/>
    </row>
    <row r="40" spans="1:7">
      <c r="A40" s="2"/>
      <c r="B40" s="2"/>
      <c r="C40" s="2"/>
      <c r="D40" s="2"/>
      <c r="E40" s="2"/>
      <c r="F40" s="2"/>
      <c r="G40" s="2"/>
    </row>
    <row r="41" spans="1:7">
      <c r="A41" s="2"/>
      <c r="B41" s="2"/>
      <c r="C41" s="2"/>
      <c r="D41" s="2"/>
      <c r="E41" s="2"/>
      <c r="F41" s="2"/>
      <c r="G41" s="2"/>
    </row>
    <row r="42" spans="1:7">
      <c r="A42" s="2"/>
      <c r="B42" s="2"/>
      <c r="C42" s="2"/>
      <c r="D42" s="2"/>
      <c r="E42" s="2"/>
      <c r="F42" s="2"/>
      <c r="G42" s="2"/>
    </row>
    <row r="43" spans="1:7">
      <c r="A43" s="2"/>
      <c r="B43" s="2"/>
      <c r="C43" s="2"/>
      <c r="D43" s="2"/>
      <c r="E43" s="2"/>
      <c r="F43" s="2"/>
      <c r="G43" s="2"/>
    </row>
    <row r="44" spans="1:7">
      <c r="A44" s="2"/>
      <c r="B44" s="2"/>
      <c r="C44" s="2"/>
      <c r="D44" s="2"/>
      <c r="E44" s="2"/>
      <c r="F44" s="2"/>
      <c r="G44" s="2"/>
    </row>
    <row r="45" spans="1:7">
      <c r="A45" s="2"/>
      <c r="B45" s="2"/>
      <c r="C45" s="2"/>
      <c r="D45" s="2"/>
      <c r="E45" s="2"/>
      <c r="F45" s="2"/>
      <c r="G45" s="2"/>
    </row>
    <row r="46" spans="1:7" ht="15" customHeight="1">
      <c r="A46" s="2"/>
      <c r="B46" s="2"/>
      <c r="C46" s="2"/>
      <c r="D46" s="2"/>
      <c r="E46" s="2"/>
      <c r="F46" s="2"/>
      <c r="G46" s="2"/>
    </row>
    <row r="47" spans="1:7" ht="15" customHeight="1">
      <c r="A47" s="2"/>
      <c r="B47" s="2"/>
      <c r="C47" s="2"/>
      <c r="D47" s="2"/>
      <c r="E47" s="2"/>
      <c r="F47" s="2"/>
      <c r="G47" s="2"/>
    </row>
    <row r="48" spans="1:7">
      <c r="A48" s="2"/>
      <c r="B48" s="2"/>
      <c r="C48" s="2"/>
      <c r="D48" s="2"/>
      <c r="E48" s="2"/>
      <c r="F48" s="2"/>
      <c r="G48" s="2"/>
    </row>
    <row r="49" spans="1:7">
      <c r="A49" s="2"/>
      <c r="B49" s="2"/>
      <c r="C49" s="2"/>
      <c r="D49" s="2"/>
      <c r="E49" s="2"/>
      <c r="F49" s="2"/>
      <c r="G49" s="2"/>
    </row>
    <row r="50" spans="1:7">
      <c r="A50" s="2"/>
      <c r="B50" s="2"/>
      <c r="C50" s="2"/>
      <c r="D50" s="2"/>
      <c r="E50" s="2"/>
      <c r="F50" s="2"/>
      <c r="G50" s="2"/>
    </row>
    <row r="51" spans="1:7">
      <c r="A51" s="2"/>
      <c r="B51" s="2"/>
      <c r="C51" s="2"/>
      <c r="D51" s="2"/>
      <c r="E51" s="2"/>
      <c r="F51" s="2"/>
      <c r="G51" s="2"/>
    </row>
  </sheetData>
  <sheetProtection sheet="1" objects="1" scenarios="1" formatCells="0" selectLockedCells="1"/>
  <mergeCells count="13">
    <mergeCell ref="A37:F37"/>
    <mergeCell ref="A5:G8"/>
    <mergeCell ref="A13:B13"/>
    <mergeCell ref="A14:B14"/>
    <mergeCell ref="A31:B31"/>
    <mergeCell ref="A32:B32"/>
    <mergeCell ref="A33:B33"/>
    <mergeCell ref="A15:B15"/>
    <mergeCell ref="A16:B16"/>
    <mergeCell ref="A30:B30"/>
    <mergeCell ref="A25:G25"/>
    <mergeCell ref="A20:F20"/>
    <mergeCell ref="E10:G10"/>
  </mergeCells>
  <phoneticPr fontId="1" type="noConversion"/>
  <conditionalFormatting sqref="C16">
    <cfRule type="cellIs" dxfId="1" priority="2" operator="equal">
      <formula>0</formula>
    </cfRule>
  </conditionalFormatting>
  <conditionalFormatting sqref="C33">
    <cfRule type="cellIs" dxfId="0" priority="1" operator="equal">
      <formula>0</formula>
    </cfRule>
  </conditionalFormatting>
  <pageMargins left="0.75000000000000011" right="0.5" top="1" bottom="0.5" header="0" footer="0.5"/>
  <pageSetup paperSize="9" orientation="portrait" horizontalDpi="4294967292" verticalDpi="4294967292" r:id="rId1"/>
  <headerFooter>
    <oddHeader>&amp;C&amp;"Calibri,Standard"&amp;K000000&amp;G</oddHeader>
  </headerFooter>
  <ignoredErrors>
    <ignoredError sqref="C16 C33" emptyCellReference="1"/>
  </ignoredErrors>
  <legacyDrawingHF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5</vt:i4>
      </vt:variant>
      <vt:variant>
        <vt:lpstr>Benannte Bereiche</vt:lpstr>
      </vt:variant>
      <vt:variant>
        <vt:i4>27</vt:i4>
      </vt:variant>
    </vt:vector>
  </HeadingPairs>
  <TitlesOfParts>
    <vt:vector size="32" baseType="lpstr">
      <vt:lpstr>Titelblatt</vt:lpstr>
      <vt:lpstr>Budget SuS</vt:lpstr>
      <vt:lpstr>Abrechnung SuS</vt:lpstr>
      <vt:lpstr>Wochenplanung</vt:lpstr>
      <vt:lpstr>Zusatzaufwand</vt:lpstr>
      <vt:lpstr>Abrechnung_SuS</vt:lpstr>
      <vt:lpstr>Alternativtermin</vt:lpstr>
      <vt:lpstr>AnzSuSBud</vt:lpstr>
      <vt:lpstr>AnzSuSDef</vt:lpstr>
      <vt:lpstr>BeglN1</vt:lpstr>
      <vt:lpstr>BeglN2</vt:lpstr>
      <vt:lpstr>BeglN3</vt:lpstr>
      <vt:lpstr>BeglV1</vt:lpstr>
      <vt:lpstr>BeglV2</vt:lpstr>
      <vt:lpstr>BeglV3</vt:lpstr>
      <vt:lpstr>BeitrGW_II</vt:lpstr>
      <vt:lpstr>BeitrGW_P</vt:lpstr>
      <vt:lpstr>BeitrKP</vt:lpstr>
      <vt:lpstr>BeitrMod</vt:lpstr>
      <vt:lpstr>BeitrSR_2P</vt:lpstr>
      <vt:lpstr>BeitrSW</vt:lpstr>
      <vt:lpstr>Budget_SuS</vt:lpstr>
      <vt:lpstr>ElternGW_P</vt:lpstr>
      <vt:lpstr>ElternSR_P</vt:lpstr>
      <vt:lpstr>NameLei</vt:lpstr>
      <vt:lpstr>SpezWoJahr</vt:lpstr>
      <vt:lpstr>Terminwahl</vt:lpstr>
      <vt:lpstr>Version</vt:lpstr>
      <vt:lpstr>VornLei</vt:lpstr>
      <vt:lpstr>WoArt</vt:lpstr>
      <vt:lpstr>WoBez</vt:lpstr>
      <vt:lpstr>ZusatzLP</vt:lpstr>
    </vt:vector>
  </TitlesOfParts>
  <Company>silicium rex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Ueli Trautweiler</dc:creator>
  <cp:lastModifiedBy>Trautweiler Ueli</cp:lastModifiedBy>
  <cp:lastPrinted>2018-11-07T11:19:46Z</cp:lastPrinted>
  <dcterms:created xsi:type="dcterms:W3CDTF">2015-02-08T09:42:51Z</dcterms:created>
  <dcterms:modified xsi:type="dcterms:W3CDTF">2024-06-05T06:28:21Z</dcterms:modified>
</cp:coreProperties>
</file>